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wpdocs\LCFCA\Training\FF1&amp;2\Firefighter 2\Spring 2018\"/>
    </mc:Choice>
  </mc:AlternateContent>
  <bookViews>
    <workbookView xWindow="14055" yWindow="15" windowWidth="14490" windowHeight="12120" firstSheet="2" activeTab="2"/>
  </bookViews>
  <sheets>
    <sheet name="Full FF2" sheetId="1" r:id="rId1"/>
    <sheet name="Recommended Hours" sheetId="20" r:id="rId2"/>
    <sheet name="FF2T 2018" sheetId="21" r:id="rId3"/>
  </sheets>
  <calcPr calcId="152511"/>
</workbook>
</file>

<file path=xl/calcChain.xml><?xml version="1.0" encoding="utf-8"?>
<calcChain xmlns="http://schemas.openxmlformats.org/spreadsheetml/2006/main">
  <c r="G28" i="21" l="1"/>
  <c r="B27" i="21"/>
  <c r="B24" i="21"/>
  <c r="B10" i="21"/>
  <c r="B9" i="21"/>
  <c r="B8" i="21"/>
  <c r="B26" i="21"/>
  <c r="B23" i="21"/>
  <c r="B22" i="21"/>
  <c r="B20" i="21"/>
  <c r="B19" i="21"/>
  <c r="B18" i="21"/>
  <c r="B16" i="21"/>
  <c r="B15" i="21"/>
  <c r="B13" i="21"/>
  <c r="B12" i="21"/>
  <c r="B6" i="21"/>
  <c r="B5" i="21"/>
  <c r="B2" i="21"/>
  <c r="F78" i="1"/>
  <c r="B52" i="1"/>
  <c r="D52" i="1"/>
  <c r="B51" i="1"/>
  <c r="D51" i="1"/>
  <c r="F48" i="1"/>
  <c r="D50" i="1"/>
  <c r="B3" i="1"/>
  <c r="D3" i="1"/>
  <c r="D2" i="1"/>
  <c r="F80" i="1"/>
  <c r="B53" i="1"/>
  <c r="D53" i="1"/>
  <c r="B54" i="1"/>
  <c r="B4" i="1"/>
  <c r="B55" i="1"/>
  <c r="B56" i="1"/>
  <c r="D56" i="1"/>
  <c r="D54" i="1"/>
  <c r="D4" i="1"/>
  <c r="B5" i="1"/>
  <c r="D55" i="1"/>
  <c r="B57" i="1"/>
  <c r="B58" i="1"/>
  <c r="D5" i="1"/>
  <c r="B6" i="1"/>
  <c r="D57" i="1"/>
  <c r="D6" i="1"/>
  <c r="B7" i="1"/>
  <c r="B60" i="1"/>
  <c r="D58" i="1"/>
  <c r="D7" i="1"/>
  <c r="B8" i="1"/>
  <c r="B9" i="1"/>
  <c r="D9" i="1"/>
  <c r="B11" i="1"/>
  <c r="D60" i="1"/>
  <c r="B61" i="1"/>
  <c r="D8" i="1"/>
  <c r="D11" i="1"/>
  <c r="B12" i="1"/>
  <c r="B63" i="1"/>
  <c r="D61" i="1"/>
  <c r="B65" i="1"/>
  <c r="D65" i="1"/>
  <c r="B64" i="1"/>
  <c r="D64" i="1"/>
  <c r="D63" i="1"/>
  <c r="B66" i="1"/>
  <c r="D12" i="1"/>
  <c r="B13" i="1"/>
  <c r="D66" i="1"/>
  <c r="B67" i="1"/>
  <c r="B15" i="1"/>
  <c r="D13" i="1"/>
  <c r="B69" i="1"/>
  <c r="D67" i="1"/>
  <c r="D15" i="1"/>
  <c r="B16" i="1"/>
  <c r="B70" i="1"/>
  <c r="B71" i="1"/>
  <c r="D71" i="1"/>
  <c r="D69" i="1"/>
  <c r="D16" i="1"/>
  <c r="B17" i="1"/>
  <c r="D70" i="1"/>
  <c r="B72" i="1"/>
  <c r="B73" i="1"/>
  <c r="B19" i="1"/>
  <c r="D17" i="1"/>
  <c r="D72" i="1"/>
  <c r="B20" i="1"/>
  <c r="D19" i="1"/>
  <c r="B75" i="1"/>
  <c r="D75" i="1"/>
  <c r="D73" i="1"/>
  <c r="D20" i="1"/>
  <c r="B21" i="1"/>
  <c r="B76" i="1"/>
  <c r="B23" i="1"/>
  <c r="D21" i="1"/>
  <c r="D76" i="1"/>
  <c r="B77" i="1"/>
  <c r="B24" i="1"/>
  <c r="B25" i="1"/>
  <c r="D23" i="1"/>
  <c r="D77" i="1"/>
  <c r="D24" i="1"/>
  <c r="D25" i="1"/>
  <c r="B26" i="1"/>
  <c r="D26" i="1"/>
  <c r="B27" i="1"/>
  <c r="B29" i="1"/>
  <c r="D27" i="1"/>
  <c r="B30" i="1"/>
  <c r="D29" i="1"/>
  <c r="B31" i="1"/>
  <c r="D31" i="1"/>
  <c r="D30" i="1"/>
  <c r="B33" i="1"/>
  <c r="B34" i="1"/>
  <c r="B35" i="1"/>
  <c r="D33" i="1"/>
  <c r="B40" i="1"/>
  <c r="B36" i="1"/>
  <c r="B37" i="1"/>
  <c r="D34" i="1"/>
  <c r="D37" i="1"/>
  <c r="B41" i="1"/>
  <c r="B42" i="1"/>
  <c r="D35" i="1"/>
  <c r="D40" i="1"/>
  <c r="D41" i="1"/>
  <c r="D36" i="1"/>
  <c r="B44" i="1"/>
  <c r="B46" i="1"/>
  <c r="D46" i="1"/>
  <c r="B45" i="1"/>
  <c r="D45" i="1"/>
  <c r="D44" i="1"/>
  <c r="D42" i="1"/>
</calcChain>
</file>

<file path=xl/sharedStrings.xml><?xml version="1.0" encoding="utf-8"?>
<sst xmlns="http://schemas.openxmlformats.org/spreadsheetml/2006/main" count="754" uniqueCount="338">
  <si>
    <t>FF Level</t>
  </si>
  <si>
    <t>Date</t>
  </si>
  <si>
    <t>Shift</t>
  </si>
  <si>
    <t>Day</t>
  </si>
  <si>
    <t>Time</t>
  </si>
  <si>
    <t>Hours</t>
  </si>
  <si>
    <t>Topic</t>
  </si>
  <si>
    <t>PPE</t>
  </si>
  <si>
    <t>Student Assignment</t>
  </si>
  <si>
    <t>Course Objectives</t>
  </si>
  <si>
    <t>Instructors</t>
  </si>
  <si>
    <t>All</t>
  </si>
  <si>
    <t>A</t>
  </si>
  <si>
    <t>1800 - 1900</t>
  </si>
  <si>
    <t>Orientation</t>
  </si>
  <si>
    <t>TO</t>
  </si>
  <si>
    <t>Notebook, pen</t>
  </si>
  <si>
    <t>Student Guide</t>
  </si>
  <si>
    <t xml:space="preserve">All </t>
  </si>
  <si>
    <t>FF1A,FF1</t>
  </si>
  <si>
    <t>1900 - 2200</t>
  </si>
  <si>
    <t>PPE (2 hours Lect., 1 hour don/doff)</t>
  </si>
  <si>
    <t>Ch. 6 (pp. 259-280)</t>
  </si>
  <si>
    <t>5.1.2</t>
  </si>
  <si>
    <t>C</t>
  </si>
  <si>
    <t>1830 - 2130</t>
  </si>
  <si>
    <t>SCBA (2 hours lect., 1 hour don/doff)</t>
  </si>
  <si>
    <t>TOSC</t>
  </si>
  <si>
    <t>Ch. 6 (pp. 281-317)</t>
  </si>
  <si>
    <t>5.3.1</t>
  </si>
  <si>
    <t>B</t>
  </si>
  <si>
    <t>Fire Department Organization and Safety</t>
  </si>
  <si>
    <t>Ch. 1, Ch. 2</t>
  </si>
  <si>
    <t>5.1.1, 5.3.2, 5.3.3</t>
  </si>
  <si>
    <t>Water Supplies</t>
  </si>
  <si>
    <t>Ch. 14</t>
  </si>
  <si>
    <t>5.3.15</t>
  </si>
  <si>
    <t>1800 - 2200</t>
  </si>
  <si>
    <t>Fire Hose, Appliances, &amp; Streams/Overhaul</t>
  </si>
  <si>
    <t>Ch. 15 (pp 812 - 846), Ch. 16 (pp 940-966), Ch. 18 (pp 1118 - 1125)</t>
  </si>
  <si>
    <t>5.5.2, 5.3.10, 5.3.13</t>
  </si>
  <si>
    <t>Ground Ladders/Fire Behavior (Lect)</t>
  </si>
  <si>
    <t>Ch. 12, Ch. 5</t>
  </si>
  <si>
    <t>5.3.6, 5.3.10, 5.3.11</t>
  </si>
  <si>
    <t>FF1T, FF1</t>
  </si>
  <si>
    <t>0730 - 1130</t>
  </si>
  <si>
    <t>Ground Ladders Practical</t>
  </si>
  <si>
    <t xml:space="preserve"> </t>
  </si>
  <si>
    <t>5.3.6</t>
  </si>
  <si>
    <t>Ratio</t>
  </si>
  <si>
    <t>1230 - 1630</t>
  </si>
  <si>
    <t>Ventilation &amp; Tools (Lect)/Fire Extinguishers (Lect)</t>
  </si>
  <si>
    <t>Ch. 13, Ch. 7</t>
  </si>
  <si>
    <t>5.3.11, 5.3.12, 5.3.16</t>
  </si>
  <si>
    <t>Mix</t>
  </si>
  <si>
    <t>Rescue (FF1A/FF1 - 2 hours lect)/Forcible Entry (All)</t>
  </si>
  <si>
    <t>Ch. 9, Ch. 10 (pp 486-551), Ch 11</t>
  </si>
  <si>
    <t>5.3.17, 5.3.9, 5.3.4</t>
  </si>
  <si>
    <t>Practical Evolutions (Ground Ladders, Fire Hose/Streams, Water Supply) / Fire Extinguishers (2 hours FF1T/FF1)</t>
  </si>
  <si>
    <t xml:space="preserve">  </t>
  </si>
  <si>
    <t>5.3.11, 5.3.12, 5.3.15, 5.3.16</t>
  </si>
  <si>
    <t>1800 - 2100</t>
  </si>
  <si>
    <t>Ventilation &amp; Tools (Practical - Power Tools)</t>
  </si>
  <si>
    <t>Ventilation &amp; Tools (Practical - Roof Operations)</t>
  </si>
  <si>
    <t>5.3.12</t>
  </si>
  <si>
    <t>Fire Control (FF1A 2 hours classroom/FF1T &amp; FF1 - Fire Control Practical)</t>
  </si>
  <si>
    <t>Ch. 17</t>
  </si>
  <si>
    <t>5.3.5, 5.3.10, 5.3.8, 5.3.7, 5.3.19</t>
  </si>
  <si>
    <t xml:space="preserve">1230 - 1630 </t>
  </si>
  <si>
    <t>FF1T &amp; FF1 - Fire Control Practical</t>
  </si>
  <si>
    <t>HAZMAT Awareness</t>
  </si>
  <si>
    <t>HAZMAT Operations</t>
  </si>
  <si>
    <t>Fire Control</t>
  </si>
  <si>
    <t>Fire Detection Alarm and Suppression Systems/Fire Prevention, Education and Fire Cause</t>
  </si>
  <si>
    <t>Ch. 20</t>
  </si>
  <si>
    <t>Ropes &amp; Knots</t>
  </si>
  <si>
    <t>Ch. 8</t>
  </si>
  <si>
    <t>5.3.20, 5.5.1</t>
  </si>
  <si>
    <t>Fire Hose, Appliances, &amp; Streams (Lect)</t>
  </si>
  <si>
    <t>Ch. 15 (pp 846 - 875), Ch. 16 (pp 967 - 988)</t>
  </si>
  <si>
    <t>5.5.1, 5.5.2</t>
  </si>
  <si>
    <t>Practical Evolutions (Neg/Pos Ventilation)</t>
  </si>
  <si>
    <t>Power Tools</t>
  </si>
  <si>
    <t>Life Safety Initiatives</t>
  </si>
  <si>
    <t>Ch. 21</t>
  </si>
  <si>
    <t>Salvage (1 hour lect., 2 hours practical)/1 hour Illuminating the Emergency Scene</t>
  </si>
  <si>
    <t>Ch. 18 (pp 1100 - 1117), Ch. 10 (pp 426 - 484)</t>
  </si>
  <si>
    <t>5.3.14, 5.3.17</t>
  </si>
  <si>
    <t>Emergency Medical Care</t>
  </si>
  <si>
    <t>Appendix B</t>
  </si>
  <si>
    <t>Building Construction</t>
  </si>
  <si>
    <t>Ch. 4 (pp 130 - 156)</t>
  </si>
  <si>
    <t>5.3.18</t>
  </si>
  <si>
    <t>Building Construction (Day 2)</t>
  </si>
  <si>
    <t>Ch 4 (pp157-203)</t>
  </si>
  <si>
    <t>Forcible Entry Lab - Sheffield Village Fire Dept.</t>
  </si>
  <si>
    <t>Fire Behvaior Lab - Elyria Township Fire Training Site</t>
  </si>
  <si>
    <t>Pro-Board Day</t>
  </si>
  <si>
    <t>No Class - Thanksgiving Week</t>
  </si>
  <si>
    <t>Driving Classroom</t>
  </si>
  <si>
    <t>Ohio EVO</t>
  </si>
  <si>
    <t>Driving Practical</t>
  </si>
  <si>
    <t>Pro-Board Make Up Day</t>
  </si>
  <si>
    <t>As Needed</t>
  </si>
  <si>
    <t>Fire Cause &amp; Origin/ICS/Communications</t>
  </si>
  <si>
    <t xml:space="preserve">Ch. 19, Ch 3 </t>
  </si>
  <si>
    <t>5.2.1, 5.2.2, 5.2.3</t>
  </si>
  <si>
    <t>Live Fire</t>
  </si>
  <si>
    <t>Extra Cylinder</t>
  </si>
  <si>
    <t>5.3.8, 5.3.10</t>
  </si>
  <si>
    <t>End Firefighter I</t>
  </si>
  <si>
    <t>1800 - 2300</t>
  </si>
  <si>
    <t>Organization &amp; Safety</t>
  </si>
  <si>
    <t>CH 1</t>
  </si>
  <si>
    <t>6.1.1, 6.2.1
6.5.4</t>
  </si>
  <si>
    <t>Fire alarms &amp; communications</t>
  </si>
  <si>
    <t>Ch 3</t>
  </si>
  <si>
    <t>6.2.2</t>
  </si>
  <si>
    <t>Fire Detection Alarm and Suppression Systems</t>
  </si>
  <si>
    <t>Ch 20</t>
  </si>
  <si>
    <t>Tour(s) of sprinklered buildings</t>
  </si>
  <si>
    <t>Building construction</t>
  </si>
  <si>
    <t>CH 4</t>
  </si>
  <si>
    <t>6.3.2</t>
  </si>
  <si>
    <t xml:space="preserve">0730 - 1130 </t>
  </si>
  <si>
    <t>Fire suppression systems</t>
  </si>
  <si>
    <t>Water Supply</t>
  </si>
  <si>
    <t>Ch 14</t>
  </si>
  <si>
    <t>Fire prevention + assign preplans</t>
  </si>
  <si>
    <t>CH 21</t>
  </si>
  <si>
    <t>6.5.1, 6.5.3</t>
  </si>
  <si>
    <t>Fire streams review
Fire hose review                                                      Hose/stream practice /initial lays</t>
  </si>
  <si>
    <t>CH 15, 16</t>
  </si>
  <si>
    <t>4.2.1, 4.2.2, 6.5.5</t>
  </si>
  <si>
    <t>Hose loads and carries</t>
  </si>
  <si>
    <t>CH 15</t>
  </si>
  <si>
    <t>Foam Lecture</t>
  </si>
  <si>
    <t>CH 16</t>
  </si>
  <si>
    <t>6.3.1</t>
  </si>
  <si>
    <t>Foam Practical</t>
  </si>
  <si>
    <t>Fire control - classroom only</t>
  </si>
  <si>
    <t>CH 17</t>
  </si>
  <si>
    <t>6.3.1, 6.3.2, 6.3.3.</t>
  </si>
  <si>
    <t>Fire Control Practical</t>
  </si>
  <si>
    <t>Fire Cause &amp; Origin</t>
  </si>
  <si>
    <t>6.5.2</t>
  </si>
  <si>
    <t>Live Burn</t>
  </si>
  <si>
    <t>6.3.2, 6.3.3</t>
  </si>
  <si>
    <t>Elyria Township Burn Trailers</t>
  </si>
  <si>
    <t xml:space="preserve">Fire cause/origin </t>
  </si>
  <si>
    <t>CH 19</t>
  </si>
  <si>
    <t>6.3.4</t>
  </si>
  <si>
    <t>Extrication - classroom only</t>
  </si>
  <si>
    <t>CH 10</t>
  </si>
  <si>
    <t>6.4.1, 6.4.2</t>
  </si>
  <si>
    <t>Live Burn - Oberlin MTU</t>
  </si>
  <si>
    <t xml:space="preserve">Confined space, industrial rescues </t>
  </si>
  <si>
    <t>6.4.2</t>
  </si>
  <si>
    <t>Vehicle rescue - tools/use
Vehicle extrication - practice
Practical skill test, 26-1</t>
  </si>
  <si>
    <t>Rescue operations</t>
  </si>
  <si>
    <t>0830 - 1600</t>
  </si>
  <si>
    <t>Practical skill testing - 
Afternoon session @ Oberlin Fire MTU
Skills 3-2, 13-2, 25-1</t>
  </si>
  <si>
    <t xml:space="preserve">Water, ice, elevator rescue </t>
  </si>
  <si>
    <t>End Firefighter II</t>
  </si>
  <si>
    <t>FF1A</t>
  </si>
  <si>
    <t>FF1T</t>
  </si>
  <si>
    <t>FF1</t>
  </si>
  <si>
    <t>FF2T</t>
  </si>
  <si>
    <t>FF1&amp;2</t>
  </si>
  <si>
    <t>NFPA 1001 Standard</t>
  </si>
  <si>
    <t>Objectives</t>
  </si>
  <si>
    <t>Firefighter 1 JPRs</t>
  </si>
  <si>
    <t>P</t>
  </si>
  <si>
    <t>5.1.1</t>
  </si>
  <si>
    <t>Fire Dept. Organization &amp; Safety</t>
  </si>
  <si>
    <t>Describe Fire Dept. organization, SOPs, and NFPA 1500 (+ cancer awareness)</t>
  </si>
  <si>
    <t>Don and Doff Personal Protective Clothing</t>
  </si>
  <si>
    <t>5.2.1</t>
  </si>
  <si>
    <t>Fire Dept. Communications</t>
  </si>
  <si>
    <t>Initiate the response to a reported emergency</t>
  </si>
  <si>
    <t>5.2.2</t>
  </si>
  <si>
    <t>Receive a business or personal telephone call</t>
  </si>
  <si>
    <t>5.2.3</t>
  </si>
  <si>
    <t>Transmit and receive messages via the fire department radio</t>
  </si>
  <si>
    <t>5.2.4</t>
  </si>
  <si>
    <t>MAYDAY</t>
  </si>
  <si>
    <t>Activate an emergency call for assistance</t>
  </si>
  <si>
    <t>PPE/SCBA</t>
  </si>
  <si>
    <t>Use SCBA during emergency operations</t>
  </si>
  <si>
    <t>5.3.2</t>
  </si>
  <si>
    <t>Response Safety</t>
  </si>
  <si>
    <t>Respond on apparatus to an emergency scene</t>
  </si>
  <si>
    <t>5.3.3</t>
  </si>
  <si>
    <t>Scene Safety</t>
  </si>
  <si>
    <t>Operate in established work areas at emergency</t>
  </si>
  <si>
    <t>5.3.4</t>
  </si>
  <si>
    <t>Forcible Entry</t>
  </si>
  <si>
    <t>Force entry into a structure</t>
  </si>
  <si>
    <t>5.3.5</t>
  </si>
  <si>
    <t>Exit Hazard</t>
  </si>
  <si>
    <t>Exit a hazardous area as a team (+ firefighter survival)</t>
  </si>
  <si>
    <t>Ground Ladders</t>
  </si>
  <si>
    <t>Set up ground ladders</t>
  </si>
  <si>
    <t>5.3.7</t>
  </si>
  <si>
    <t>Fire Control - Vehicle Fires</t>
  </si>
  <si>
    <t>Attack a passenger vehicle fire</t>
  </si>
  <si>
    <t>5.3.8</t>
  </si>
  <si>
    <t>Fire Control - Class A stacked materials</t>
  </si>
  <si>
    <t>Extinguish fires in exterior Class A materials</t>
  </si>
  <si>
    <t>5.3.9</t>
  </si>
  <si>
    <t>Search &amp; Rescue</t>
  </si>
  <si>
    <t>Conduct a search &amp; rescue in a structure, victim drags and carries</t>
  </si>
  <si>
    <t>5.3.10</t>
  </si>
  <si>
    <t>Fire Control - Interior structure fire</t>
  </si>
  <si>
    <t>Attack an interior structure fire</t>
  </si>
  <si>
    <t>5.3.11</t>
  </si>
  <si>
    <t>Horizontal Ventilation</t>
  </si>
  <si>
    <t>Perform horizontal ventilation on a structure (+ UL, fire behavior, flow path, trans attack</t>
  </si>
  <si>
    <t>Vertical Ventilation</t>
  </si>
  <si>
    <t>Perform vertical ventilation on a structure</t>
  </si>
  <si>
    <t>5.3.13</t>
  </si>
  <si>
    <t>Overhaul</t>
  </si>
  <si>
    <t>Overhaul a fire scene</t>
  </si>
  <si>
    <t>5.3.14</t>
  </si>
  <si>
    <t>Salvage</t>
  </si>
  <si>
    <t>Conserve property as a member of a team</t>
  </si>
  <si>
    <t>Connect a fire department pumper to a water supply</t>
  </si>
  <si>
    <t>5.3.16</t>
  </si>
  <si>
    <t>Fire Extinguishers</t>
  </si>
  <si>
    <t>Extinguish incipient Class A, Class B, And Class C fires</t>
  </si>
  <si>
    <t>5.3.17</t>
  </si>
  <si>
    <t>Scene Lighting</t>
  </si>
  <si>
    <t>Illuminate the emergency scene</t>
  </si>
  <si>
    <t>Scene building utilities</t>
  </si>
  <si>
    <t>Turn off building utilities</t>
  </si>
  <si>
    <t>5.3.19</t>
  </si>
  <si>
    <t>Fire Control - Ground Cover</t>
  </si>
  <si>
    <t>Combat a ground cover fire operating as a member of a team</t>
  </si>
  <si>
    <t>5.3.20</t>
  </si>
  <si>
    <t>Tie a knot appropriate for hoisting tool</t>
  </si>
  <si>
    <t>5.5.1</t>
  </si>
  <si>
    <t>Clean &amp; Check Equipment</t>
  </si>
  <si>
    <t>Clean and check ladders, SCBA, ropes, equipment, &amp; hand tools</t>
  </si>
  <si>
    <t>5.5.2</t>
  </si>
  <si>
    <t>Clean &amp; Check Fire Hose</t>
  </si>
  <si>
    <t>Clean, inspect, and return fire hose to service</t>
  </si>
  <si>
    <t>Firefighter 2 JPRs</t>
  </si>
  <si>
    <t>6.1.1</t>
  </si>
  <si>
    <t>Incident Command</t>
  </si>
  <si>
    <t>Organize, assume and transfer command</t>
  </si>
  <si>
    <t>6.2.1</t>
  </si>
  <si>
    <t>Incident Reports</t>
  </si>
  <si>
    <t>Complete basic incident report</t>
  </si>
  <si>
    <t>Communications</t>
  </si>
  <si>
    <t>Communicate the need for team assistance</t>
  </si>
  <si>
    <t>Fire Control - Ignitable Liquids</t>
  </si>
  <si>
    <t>Extinguish an ignitable liquid fire</t>
  </si>
  <si>
    <t>Coordinate an interior attack line team's assignement in a structure fire</t>
  </si>
  <si>
    <t>6.3.3</t>
  </si>
  <si>
    <t>Fire Control - Flammable Gas</t>
  </si>
  <si>
    <t>Control a flammable gas cylinder fire operating as a member of a team</t>
  </si>
  <si>
    <t>Protect evidence of fire cause and origin</t>
  </si>
  <si>
    <t>6.4.1</t>
  </si>
  <si>
    <t>Extricate a victim</t>
  </si>
  <si>
    <t>Extricate a victim entrapped in a motor vehicle as part of a team</t>
  </si>
  <si>
    <t>Assist Rescue Teams</t>
  </si>
  <si>
    <t>Assist rescue operation teams</t>
  </si>
  <si>
    <t>6.5.1</t>
  </si>
  <si>
    <t>Perform Fire Safety Survey</t>
  </si>
  <si>
    <t>Perform a fire safety survey in an occupied structure</t>
  </si>
  <si>
    <t>Present Fire Safety Information</t>
  </si>
  <si>
    <t>Present fire safety information to station visitors or small groups</t>
  </si>
  <si>
    <t>6.5.3</t>
  </si>
  <si>
    <t>Pre-Incident Survey</t>
  </si>
  <si>
    <t>Prepare a pre-incident survey</t>
  </si>
  <si>
    <t>6.5.4</t>
  </si>
  <si>
    <t>Equipment Maintenance</t>
  </si>
  <si>
    <t>Maintain power plants, power tools, and lighting equipment</t>
  </si>
  <si>
    <t>6.5.5</t>
  </si>
  <si>
    <t>Hose Testing</t>
  </si>
  <si>
    <t>Perform an annual service test on fire hose</t>
  </si>
  <si>
    <t>HAZMAT Awareness and Operations</t>
  </si>
  <si>
    <t>4.2.1</t>
  </si>
  <si>
    <t>Recognition and Identification</t>
  </si>
  <si>
    <t>Recognize/identify hazardous materials/WMD and hazards involved in a hazardous materials/WMD incident</t>
  </si>
  <si>
    <t>4.3.1</t>
  </si>
  <si>
    <t>Initiate Protective Actions</t>
  </si>
  <si>
    <t>Isolate the hazard area and deny entry at a hazardous materials/WMD incident</t>
  </si>
  <si>
    <t>4.4.1</t>
  </si>
  <si>
    <t>Notification</t>
  </si>
  <si>
    <t>Initiate required notifications at a hazardous materials/WMD incident</t>
  </si>
  <si>
    <t>Identify Potential Hazards</t>
  </si>
  <si>
    <t>Identify the scope of the problem at a hazardous materials/WMD incident</t>
  </si>
  <si>
    <t>Identify Action Options</t>
  </si>
  <si>
    <t>Identify the action options for a hazardous materials/WMD incident</t>
  </si>
  <si>
    <t>5.4.1</t>
  </si>
  <si>
    <t>Action Plan Implementation</t>
  </si>
  <si>
    <t>Perform assigned tasks at a hazardous materials/WMD incident</t>
  </si>
  <si>
    <t>Emergency Decontamination</t>
  </si>
  <si>
    <t>Perform emergency decontamination at a hazardous materials/WMD incident</t>
  </si>
  <si>
    <t>5.6.1</t>
  </si>
  <si>
    <t>Progress Evaluation and Reporting</t>
  </si>
  <si>
    <t>Evaluate and report the progress of the assigned tasks for a hazardous materials/WMD incident</t>
  </si>
  <si>
    <t>4765-20-02</t>
  </si>
  <si>
    <t>Courage to be Safe:  Sixteen Life Safety Initiatives Course</t>
  </si>
  <si>
    <t>DOW</t>
  </si>
  <si>
    <t>Start Time</t>
  </si>
  <si>
    <t>End Time</t>
  </si>
  <si>
    <t>Cognitive</t>
  </si>
  <si>
    <t>Practical</t>
  </si>
  <si>
    <t>NFPA Standard</t>
  </si>
  <si>
    <t>JPRs</t>
  </si>
  <si>
    <t>Tue</t>
  </si>
  <si>
    <t>Young</t>
  </si>
  <si>
    <t>Thu</t>
  </si>
  <si>
    <t>Sun</t>
  </si>
  <si>
    <t>PPE &amp; SCBA</t>
  </si>
  <si>
    <t>Bell</t>
  </si>
  <si>
    <t>Emling</t>
  </si>
  <si>
    <t>PPE &amp; SCBA/Spare Cylinder</t>
  </si>
  <si>
    <t>Tue/Thu</t>
  </si>
  <si>
    <t>Assist rescue ope n teams</t>
  </si>
  <si>
    <t>Safety Glasses</t>
  </si>
  <si>
    <t>Safety Glasses/Work Gloves</t>
  </si>
  <si>
    <t>Helmets/Gloves</t>
  </si>
  <si>
    <t>Brown</t>
  </si>
  <si>
    <t>Hanmer</t>
  </si>
  <si>
    <t>Gates/Hanmer</t>
  </si>
  <si>
    <t>Smith/Hanmer</t>
  </si>
  <si>
    <t xml:space="preserve">Slack   Hanmer Bell  Smith </t>
  </si>
  <si>
    <t>Emling/ Schubert</t>
  </si>
  <si>
    <t>Gates/ Schubert</t>
  </si>
  <si>
    <r>
      <rPr>
        <b/>
        <sz val="10"/>
        <color theme="1"/>
        <rFont val="Calibri"/>
        <family val="2"/>
        <scheme val="minor"/>
      </rPr>
      <t>Emling</t>
    </r>
    <r>
      <rPr>
        <sz val="10"/>
        <color theme="1"/>
        <rFont val="Calibri"/>
        <family val="2"/>
        <scheme val="minor"/>
      </rPr>
      <t xml:space="preserve">  </t>
    </r>
  </si>
  <si>
    <t xml:space="preserve"> Gates           Schubert</t>
  </si>
  <si>
    <t>Hanmer/ Huge Schubert/Gates</t>
  </si>
  <si>
    <t>Huge                Slack         Schubert            Bell</t>
  </si>
  <si>
    <t xml:space="preserve">Huge              </t>
  </si>
  <si>
    <t>Gates / Hanmer Smith / Slack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</si>
</sst>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14" fontId="1" fillId="0" borderId="6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14" fontId="1" fillId="0" borderId="3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4" fontId="0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 vertical="top"/>
    </xf>
    <xf numFmtId="165" fontId="4" fillId="0" borderId="21" xfId="0" applyNumberFormat="1" applyFont="1" applyBorder="1"/>
    <xf numFmtId="0" fontId="4" fillId="0" borderId="21" xfId="0" applyFont="1" applyBorder="1" applyAlignment="1">
      <alignment horizontal="center"/>
    </xf>
    <xf numFmtId="0" fontId="4" fillId="0" borderId="0" xfId="0" applyFont="1"/>
    <xf numFmtId="14" fontId="4" fillId="0" borderId="11" xfId="0" applyNumberFormat="1" applyFont="1" applyBorder="1" applyAlignment="1">
      <alignment horizontal="center"/>
    </xf>
    <xf numFmtId="0" fontId="4" fillId="0" borderId="0" xfId="0" applyFont="1" applyBorder="1"/>
    <xf numFmtId="165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23" xfId="0" applyNumberFormat="1" applyFont="1" applyBorder="1" applyAlignment="1">
      <alignment horizontal="center"/>
    </xf>
    <xf numFmtId="0" fontId="4" fillId="0" borderId="24" xfId="0" applyFont="1" applyBorder="1"/>
    <xf numFmtId="165" fontId="4" fillId="0" borderId="16" xfId="0" applyNumberFormat="1" applyFont="1" applyBorder="1"/>
    <xf numFmtId="0" fontId="4" fillId="0" borderId="16" xfId="0" applyFont="1" applyBorder="1" applyAlignment="1">
      <alignment horizontal="center"/>
    </xf>
    <xf numFmtId="14" fontId="4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 vertical="top"/>
    </xf>
    <xf numFmtId="0" fontId="4" fillId="0" borderId="26" xfId="0" applyFont="1" applyBorder="1"/>
    <xf numFmtId="165" fontId="4" fillId="0" borderId="26" xfId="0" applyNumberFormat="1" applyFont="1" applyFill="1" applyBorder="1"/>
    <xf numFmtId="0" fontId="4" fillId="0" borderId="26" xfId="0" applyFont="1" applyBorder="1" applyAlignment="1">
      <alignment horizontal="center"/>
    </xf>
    <xf numFmtId="14" fontId="4" fillId="4" borderId="20" xfId="0" applyNumberFormat="1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 vertical="top"/>
    </xf>
    <xf numFmtId="0" fontId="4" fillId="4" borderId="21" xfId="0" applyFont="1" applyFill="1" applyBorder="1"/>
    <xf numFmtId="165" fontId="4" fillId="4" borderId="21" xfId="0" applyNumberFormat="1" applyFont="1" applyFill="1" applyBorder="1"/>
    <xf numFmtId="0" fontId="4" fillId="4" borderId="21" xfId="0" applyFont="1" applyFill="1" applyBorder="1" applyAlignment="1">
      <alignment horizontal="center"/>
    </xf>
    <xf numFmtId="0" fontId="4" fillId="4" borderId="0" xfId="0" applyFont="1" applyFill="1"/>
    <xf numFmtId="14" fontId="4" fillId="4" borderId="23" xfId="0" applyNumberFormat="1" applyFont="1" applyFill="1" applyBorder="1" applyAlignment="1">
      <alignment horizontal="center"/>
    </xf>
    <xf numFmtId="0" fontId="4" fillId="4" borderId="24" xfId="0" applyFont="1" applyFill="1" applyBorder="1"/>
    <xf numFmtId="165" fontId="4" fillId="4" borderId="16" xfId="0" applyNumberFormat="1" applyFont="1" applyFill="1" applyBorder="1"/>
    <xf numFmtId="0" fontId="4" fillId="4" borderId="16" xfId="0" applyFont="1" applyFill="1" applyBorder="1" applyAlignment="1">
      <alignment horizontal="center"/>
    </xf>
    <xf numFmtId="165" fontId="4" fillId="0" borderId="26" xfId="0" applyNumberFormat="1" applyFont="1" applyBorder="1"/>
    <xf numFmtId="164" fontId="4" fillId="4" borderId="24" xfId="0" applyNumberFormat="1" applyFont="1" applyFill="1" applyBorder="1" applyAlignment="1">
      <alignment horizontal="center" vertical="top"/>
    </xf>
    <xf numFmtId="0" fontId="4" fillId="4" borderId="32" xfId="0" applyFont="1" applyFill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0" fontId="4" fillId="0" borderId="30" xfId="0" applyFont="1" applyBorder="1"/>
    <xf numFmtId="165" fontId="4" fillId="0" borderId="28" xfId="0" applyNumberFormat="1" applyFont="1" applyBorder="1"/>
    <xf numFmtId="165" fontId="4" fillId="0" borderId="0" xfId="0" applyNumberFormat="1" applyFont="1"/>
    <xf numFmtId="0" fontId="5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4" borderId="21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32" xfId="0" applyFont="1" applyFill="1" applyBorder="1" applyAlignment="1">
      <alignment wrapText="1"/>
    </xf>
    <xf numFmtId="0" fontId="4" fillId="4" borderId="33" xfId="0" applyFont="1" applyFill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4" borderId="37" xfId="0" applyFont="1" applyFill="1" applyBorder="1" applyAlignment="1">
      <alignment wrapText="1"/>
    </xf>
    <xf numFmtId="14" fontId="5" fillId="0" borderId="0" xfId="0" applyNumberFormat="1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164" fontId="5" fillId="0" borderId="5" xfId="0" applyNumberFormat="1" applyFont="1" applyBorder="1" applyAlignment="1">
      <alignment horizontal="center" vertical="top" textRotation="90"/>
    </xf>
    <xf numFmtId="165" fontId="5" fillId="0" borderId="0" xfId="0" applyNumberFormat="1" applyFont="1" applyAlignment="1">
      <alignment horizontal="center" textRotation="90"/>
    </xf>
    <xf numFmtId="0" fontId="4" fillId="0" borderId="27" xfId="0" applyFont="1" applyBorder="1" applyAlignment="1">
      <alignment horizontal="left" vertical="center" wrapText="1"/>
    </xf>
    <xf numFmtId="0" fontId="4" fillId="4" borderId="3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14" fontId="1" fillId="3" borderId="2" xfId="0" applyNumberFormat="1" applyFont="1" applyFill="1" applyBorder="1" applyAlignment="1">
      <alignment horizontal="center" vertical="top"/>
    </xf>
    <xf numFmtId="14" fontId="1" fillId="3" borderId="3" xfId="0" applyNumberFormat="1" applyFont="1" applyFill="1" applyBorder="1" applyAlignment="1">
      <alignment horizontal="center" vertical="top"/>
    </xf>
    <xf numFmtId="14" fontId="1" fillId="3" borderId="4" xfId="0" applyNumberFormat="1" applyFont="1" applyFill="1" applyBorder="1" applyAlignment="1">
      <alignment horizontal="center" vertical="top"/>
    </xf>
    <xf numFmtId="14" fontId="1" fillId="2" borderId="2" xfId="0" applyNumberFormat="1" applyFont="1" applyFill="1" applyBorder="1" applyAlignment="1">
      <alignment horizontal="center" vertical="top"/>
    </xf>
    <xf numFmtId="14" fontId="1" fillId="2" borderId="3" xfId="0" applyNumberFormat="1" applyFont="1" applyFill="1" applyBorder="1" applyAlignment="1">
      <alignment horizontal="center" vertical="top"/>
    </xf>
    <xf numFmtId="14" fontId="1" fillId="2" borderId="4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4" borderId="34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view="pageLayout" topLeftCell="B1" zoomScaleNormal="85" workbookViewId="0">
      <selection activeCell="D2" sqref="D2"/>
    </sheetView>
  </sheetViews>
  <sheetFormatPr defaultRowHeight="15" x14ac:dyDescent="0.25"/>
  <cols>
    <col min="1" max="1" width="9" style="2" hidden="1" customWidth="1"/>
    <col min="2" max="2" width="10.7109375" style="2" bestFit="1" customWidth="1"/>
    <col min="3" max="3" width="5.140625" style="2" hidden="1" customWidth="1"/>
    <col min="4" max="4" width="5.28515625" style="2" bestFit="1" customWidth="1"/>
    <col min="5" max="5" width="10.5703125" style="2" bestFit="1" customWidth="1"/>
    <col min="6" max="6" width="6.140625" style="2" bestFit="1" customWidth="1"/>
    <col min="7" max="7" width="46.42578125" style="17" customWidth="1"/>
    <col min="8" max="8" width="5.5703125" style="18" bestFit="1" customWidth="1"/>
    <col min="9" max="9" width="19.140625" style="17" bestFit="1" customWidth="1"/>
    <col min="10" max="10" width="17.28515625" style="17" bestFit="1" customWidth="1"/>
    <col min="11" max="11" width="10.42578125" style="2" bestFit="1" customWidth="1"/>
    <col min="12" max="16384" width="9.140625" style="2"/>
  </cols>
  <sheetData>
    <row r="1" spans="1:11" s="1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5" t="s">
        <v>10</v>
      </c>
    </row>
    <row r="2" spans="1:11" s="3" customFormat="1" x14ac:dyDescent="0.25">
      <c r="A2" s="8" t="s">
        <v>11</v>
      </c>
      <c r="B2" s="9">
        <v>42983</v>
      </c>
      <c r="C2" s="8" t="s">
        <v>12</v>
      </c>
      <c r="D2" s="10">
        <f t="shared" ref="D2:D46" si="0">WEEKDAY(B2)</f>
        <v>3</v>
      </c>
      <c r="E2" s="8" t="s">
        <v>13</v>
      </c>
      <c r="F2" s="8">
        <v>1</v>
      </c>
      <c r="G2" s="11" t="s">
        <v>14</v>
      </c>
      <c r="H2" s="12" t="s">
        <v>15</v>
      </c>
      <c r="I2" s="21" t="s">
        <v>16</v>
      </c>
      <c r="J2" s="21" t="s">
        <v>17</v>
      </c>
      <c r="K2" s="20" t="s">
        <v>18</v>
      </c>
    </row>
    <row r="3" spans="1:11" s="3" customFormat="1" x14ac:dyDescent="0.25">
      <c r="A3" s="8" t="s">
        <v>19</v>
      </c>
      <c r="B3" s="9">
        <f>B2</f>
        <v>42983</v>
      </c>
      <c r="C3" s="9" t="s">
        <v>12</v>
      </c>
      <c r="D3" s="10">
        <f t="shared" si="0"/>
        <v>3</v>
      </c>
      <c r="E3" s="8" t="s">
        <v>20</v>
      </c>
      <c r="F3" s="8">
        <v>3</v>
      </c>
      <c r="G3" s="11" t="s">
        <v>21</v>
      </c>
      <c r="H3" s="12" t="s">
        <v>15</v>
      </c>
      <c r="I3" s="21" t="s">
        <v>22</v>
      </c>
      <c r="J3" s="21" t="s">
        <v>23</v>
      </c>
      <c r="K3" s="8">
        <v>2</v>
      </c>
    </row>
    <row r="4" spans="1:11" s="3" customFormat="1" x14ac:dyDescent="0.25">
      <c r="A4" s="8" t="s">
        <v>19</v>
      </c>
      <c r="B4" s="9">
        <f>B3+2</f>
        <v>42985</v>
      </c>
      <c r="C4" s="9" t="s">
        <v>24</v>
      </c>
      <c r="D4" s="10">
        <f t="shared" si="0"/>
        <v>5</v>
      </c>
      <c r="E4" s="8" t="s">
        <v>25</v>
      </c>
      <c r="F4" s="8">
        <v>3</v>
      </c>
      <c r="G4" s="11" t="s">
        <v>26</v>
      </c>
      <c r="H4" s="12" t="s">
        <v>27</v>
      </c>
      <c r="I4" s="21" t="s">
        <v>28</v>
      </c>
      <c r="J4" s="21" t="s">
        <v>29</v>
      </c>
      <c r="K4" s="8">
        <v>2</v>
      </c>
    </row>
    <row r="5" spans="1:11" s="3" customFormat="1" x14ac:dyDescent="0.25">
      <c r="A5" s="8" t="s">
        <v>19</v>
      </c>
      <c r="B5" s="9">
        <f>B4+5</f>
        <v>42990</v>
      </c>
      <c r="C5" s="9" t="s">
        <v>30</v>
      </c>
      <c r="D5" s="10">
        <f t="shared" si="0"/>
        <v>3</v>
      </c>
      <c r="E5" s="8" t="s">
        <v>25</v>
      </c>
      <c r="F5" s="8">
        <v>3</v>
      </c>
      <c r="G5" s="11" t="s">
        <v>31</v>
      </c>
      <c r="H5" s="12"/>
      <c r="I5" s="21" t="s">
        <v>32</v>
      </c>
      <c r="J5" s="21" t="s">
        <v>33</v>
      </c>
      <c r="K5" s="8">
        <v>1</v>
      </c>
    </row>
    <row r="6" spans="1:11" s="3" customFormat="1" x14ac:dyDescent="0.25">
      <c r="A6" s="8" t="s">
        <v>19</v>
      </c>
      <c r="B6" s="9">
        <f>B5+2</f>
        <v>42992</v>
      </c>
      <c r="C6" s="9" t="s">
        <v>12</v>
      </c>
      <c r="D6" s="10">
        <f t="shared" si="0"/>
        <v>5</v>
      </c>
      <c r="E6" s="8" t="s">
        <v>25</v>
      </c>
      <c r="F6" s="8">
        <v>3</v>
      </c>
      <c r="G6" s="11" t="s">
        <v>34</v>
      </c>
      <c r="H6" s="12"/>
      <c r="I6" s="21" t="s">
        <v>35</v>
      </c>
      <c r="J6" s="21" t="s">
        <v>36</v>
      </c>
      <c r="K6" s="8">
        <v>1</v>
      </c>
    </row>
    <row r="7" spans="1:11" s="3" customFormat="1" ht="60" x14ac:dyDescent="0.25">
      <c r="A7" s="8" t="s">
        <v>11</v>
      </c>
      <c r="B7" s="9">
        <f>B6+5</f>
        <v>42997</v>
      </c>
      <c r="C7" s="9" t="s">
        <v>24</v>
      </c>
      <c r="D7" s="10">
        <f t="shared" si="0"/>
        <v>3</v>
      </c>
      <c r="E7" s="8" t="s">
        <v>37</v>
      </c>
      <c r="F7" s="8">
        <v>4</v>
      </c>
      <c r="G7" s="11" t="s">
        <v>38</v>
      </c>
      <c r="H7" s="12"/>
      <c r="I7" s="21" t="s">
        <v>39</v>
      </c>
      <c r="J7" s="21" t="s">
        <v>40</v>
      </c>
      <c r="K7" s="8">
        <v>1</v>
      </c>
    </row>
    <row r="8" spans="1:11" s="3" customFormat="1" ht="30" x14ac:dyDescent="0.25">
      <c r="A8" s="8" t="s">
        <v>11</v>
      </c>
      <c r="B8" s="9">
        <f>B7+2</f>
        <v>42999</v>
      </c>
      <c r="C8" s="9" t="s">
        <v>30</v>
      </c>
      <c r="D8" s="10">
        <f t="shared" si="0"/>
        <v>5</v>
      </c>
      <c r="E8" s="8" t="s">
        <v>37</v>
      </c>
      <c r="F8" s="8">
        <v>4</v>
      </c>
      <c r="G8" s="11" t="s">
        <v>41</v>
      </c>
      <c r="H8" s="12"/>
      <c r="I8" s="21" t="s">
        <v>42</v>
      </c>
      <c r="J8" s="21" t="s">
        <v>43</v>
      </c>
      <c r="K8" s="8">
        <v>1</v>
      </c>
    </row>
    <row r="9" spans="1:11" s="4" customFormat="1" x14ac:dyDescent="0.25">
      <c r="A9" s="13" t="s">
        <v>44</v>
      </c>
      <c r="B9" s="34">
        <f>B8+2</f>
        <v>43001</v>
      </c>
      <c r="C9" s="34" t="s">
        <v>12</v>
      </c>
      <c r="D9" s="35">
        <f t="shared" si="0"/>
        <v>7</v>
      </c>
      <c r="E9" s="36" t="s">
        <v>45</v>
      </c>
      <c r="F9" s="36">
        <v>4</v>
      </c>
      <c r="G9" s="158" t="s">
        <v>46</v>
      </c>
      <c r="H9" s="37" t="s">
        <v>27</v>
      </c>
      <c r="I9" s="158" t="s">
        <v>47</v>
      </c>
      <c r="J9" s="158" t="s">
        <v>48</v>
      </c>
      <c r="K9" s="36" t="s">
        <v>49</v>
      </c>
    </row>
    <row r="10" spans="1:11" s="4" customFormat="1" x14ac:dyDescent="0.25">
      <c r="A10" s="13"/>
      <c r="B10" s="38"/>
      <c r="C10" s="38"/>
      <c r="D10" s="39"/>
      <c r="E10" s="40" t="s">
        <v>50</v>
      </c>
      <c r="F10" s="40">
        <v>4</v>
      </c>
      <c r="G10" s="159" t="s">
        <v>46</v>
      </c>
      <c r="H10" s="41" t="s">
        <v>27</v>
      </c>
      <c r="I10" s="159"/>
      <c r="J10" s="159" t="s">
        <v>48</v>
      </c>
      <c r="K10" s="40"/>
    </row>
    <row r="11" spans="1:11" s="3" customFormat="1" ht="30" x14ac:dyDescent="0.25">
      <c r="A11" s="8" t="s">
        <v>11</v>
      </c>
      <c r="B11" s="9">
        <f>B9+3</f>
        <v>43004</v>
      </c>
      <c r="C11" s="9" t="s">
        <v>12</v>
      </c>
      <c r="D11" s="10">
        <f t="shared" si="0"/>
        <v>3</v>
      </c>
      <c r="E11" s="8" t="s">
        <v>37</v>
      </c>
      <c r="F11" s="8">
        <v>4</v>
      </c>
      <c r="G11" s="11" t="s">
        <v>51</v>
      </c>
      <c r="H11" s="12"/>
      <c r="I11" s="21" t="s">
        <v>52</v>
      </c>
      <c r="J11" s="21" t="s">
        <v>53</v>
      </c>
      <c r="K11" s="8">
        <v>1</v>
      </c>
    </row>
    <row r="12" spans="1:11" s="3" customFormat="1" ht="30" x14ac:dyDescent="0.25">
      <c r="A12" s="8" t="s">
        <v>54</v>
      </c>
      <c r="B12" s="9">
        <f>B11+2</f>
        <v>43006</v>
      </c>
      <c r="C12" s="9" t="s">
        <v>24</v>
      </c>
      <c r="D12" s="10">
        <f t="shared" si="0"/>
        <v>5</v>
      </c>
      <c r="E12" s="8" t="s">
        <v>37</v>
      </c>
      <c r="F12" s="8">
        <v>4</v>
      </c>
      <c r="G12" s="21" t="s">
        <v>55</v>
      </c>
      <c r="H12" s="19" t="s">
        <v>27</v>
      </c>
      <c r="I12" s="21" t="s">
        <v>56</v>
      </c>
      <c r="J12" s="21" t="s">
        <v>57</v>
      </c>
      <c r="K12" s="8">
        <v>1</v>
      </c>
    </row>
    <row r="13" spans="1:11" s="4" customFormat="1" ht="45" customHeight="1" x14ac:dyDescent="0.25">
      <c r="A13" s="13" t="s">
        <v>19</v>
      </c>
      <c r="B13" s="34">
        <f>B12+2</f>
        <v>43008</v>
      </c>
      <c r="C13" s="34" t="s">
        <v>30</v>
      </c>
      <c r="D13" s="35">
        <f t="shared" si="0"/>
        <v>7</v>
      </c>
      <c r="E13" s="36" t="s">
        <v>45</v>
      </c>
      <c r="F13" s="36">
        <v>4</v>
      </c>
      <c r="G13" s="167" t="s">
        <v>58</v>
      </c>
      <c r="H13" s="37" t="s">
        <v>27</v>
      </c>
      <c r="I13" s="158" t="s">
        <v>59</v>
      </c>
      <c r="J13" s="158" t="s">
        <v>60</v>
      </c>
      <c r="K13" s="36" t="s">
        <v>49</v>
      </c>
    </row>
    <row r="14" spans="1:11" s="4" customFormat="1" x14ac:dyDescent="0.25">
      <c r="A14" s="13"/>
      <c r="B14" s="38"/>
      <c r="C14" s="38"/>
      <c r="D14" s="39"/>
      <c r="E14" s="40" t="s">
        <v>50</v>
      </c>
      <c r="F14" s="40">
        <v>4</v>
      </c>
      <c r="G14" s="168"/>
      <c r="H14" s="41"/>
      <c r="I14" s="159"/>
      <c r="J14" s="159"/>
      <c r="K14" s="40"/>
    </row>
    <row r="15" spans="1:11" s="3" customFormat="1" x14ac:dyDescent="0.25">
      <c r="A15" s="8" t="s">
        <v>44</v>
      </c>
      <c r="B15" s="9">
        <f>B13+3</f>
        <v>43011</v>
      </c>
      <c r="C15" s="9" t="s">
        <v>30</v>
      </c>
      <c r="D15" s="10">
        <f t="shared" si="0"/>
        <v>3</v>
      </c>
      <c r="E15" s="8" t="s">
        <v>61</v>
      </c>
      <c r="F15" s="8">
        <v>3</v>
      </c>
      <c r="G15" s="11" t="s">
        <v>62</v>
      </c>
      <c r="H15" s="12" t="s">
        <v>27</v>
      </c>
      <c r="I15" s="21" t="s">
        <v>59</v>
      </c>
      <c r="J15" s="21" t="s">
        <v>59</v>
      </c>
      <c r="K15" s="8" t="s">
        <v>49</v>
      </c>
    </row>
    <row r="16" spans="1:11" s="3" customFormat="1" x14ac:dyDescent="0.25">
      <c r="A16" s="8" t="s">
        <v>44</v>
      </c>
      <c r="B16" s="9">
        <f>B15+2</f>
        <v>43013</v>
      </c>
      <c r="C16" s="9" t="s">
        <v>12</v>
      </c>
      <c r="D16" s="10">
        <f t="shared" si="0"/>
        <v>5</v>
      </c>
      <c r="E16" s="8" t="s">
        <v>61</v>
      </c>
      <c r="F16" s="8">
        <v>3</v>
      </c>
      <c r="G16" s="11" t="s">
        <v>63</v>
      </c>
      <c r="H16" s="12" t="s">
        <v>27</v>
      </c>
      <c r="I16" s="21" t="s">
        <v>59</v>
      </c>
      <c r="J16" s="21" t="s">
        <v>64</v>
      </c>
      <c r="K16" s="8" t="s">
        <v>49</v>
      </c>
    </row>
    <row r="17" spans="1:11" s="4" customFormat="1" ht="30" x14ac:dyDescent="0.25">
      <c r="A17" s="13" t="s">
        <v>54</v>
      </c>
      <c r="B17" s="34">
        <f>B16+2</f>
        <v>43015</v>
      </c>
      <c r="C17" s="34" t="s">
        <v>24</v>
      </c>
      <c r="D17" s="35">
        <f t="shared" si="0"/>
        <v>7</v>
      </c>
      <c r="E17" s="36" t="s">
        <v>45</v>
      </c>
      <c r="F17" s="36">
        <v>4</v>
      </c>
      <c r="G17" s="158" t="s">
        <v>65</v>
      </c>
      <c r="H17" s="37" t="s">
        <v>27</v>
      </c>
      <c r="I17" s="158" t="s">
        <v>66</v>
      </c>
      <c r="J17" s="158" t="s">
        <v>67</v>
      </c>
      <c r="K17" s="36" t="s">
        <v>49</v>
      </c>
    </row>
    <row r="18" spans="1:11" s="4" customFormat="1" x14ac:dyDescent="0.25">
      <c r="A18" s="13"/>
      <c r="B18" s="38"/>
      <c r="C18" s="38"/>
      <c r="D18" s="39"/>
      <c r="E18" s="40" t="s">
        <v>68</v>
      </c>
      <c r="F18" s="40">
        <v>4</v>
      </c>
      <c r="G18" s="159" t="s">
        <v>69</v>
      </c>
      <c r="H18" s="41"/>
      <c r="I18" s="159"/>
      <c r="J18" s="159"/>
      <c r="K18" s="40"/>
    </row>
    <row r="19" spans="1:11" s="3" customFormat="1" x14ac:dyDescent="0.25">
      <c r="A19" s="8" t="s">
        <v>11</v>
      </c>
      <c r="B19" s="9">
        <f>B17+3</f>
        <v>43018</v>
      </c>
      <c r="C19" s="9" t="s">
        <v>24</v>
      </c>
      <c r="D19" s="10">
        <f t="shared" si="0"/>
        <v>3</v>
      </c>
      <c r="E19" s="8" t="s">
        <v>37</v>
      </c>
      <c r="F19" s="8">
        <v>4</v>
      </c>
      <c r="G19" s="11" t="s">
        <v>70</v>
      </c>
      <c r="H19" s="12"/>
      <c r="I19" s="21" t="s">
        <v>59</v>
      </c>
      <c r="J19" s="21" t="s">
        <v>59</v>
      </c>
      <c r="K19" s="8">
        <v>1</v>
      </c>
    </row>
    <row r="20" spans="1:11" s="3" customFormat="1" x14ac:dyDescent="0.25">
      <c r="A20" s="8" t="s">
        <v>11</v>
      </c>
      <c r="B20" s="9">
        <f>B19+2</f>
        <v>43020</v>
      </c>
      <c r="C20" s="9" t="s">
        <v>30</v>
      </c>
      <c r="D20" s="10">
        <f t="shared" si="0"/>
        <v>5</v>
      </c>
      <c r="E20" s="8" t="s">
        <v>37</v>
      </c>
      <c r="F20" s="8">
        <v>4</v>
      </c>
      <c r="G20" s="11" t="s">
        <v>71</v>
      </c>
      <c r="H20" s="12"/>
      <c r="I20" s="21" t="s">
        <v>59</v>
      </c>
      <c r="J20" s="21" t="s">
        <v>59</v>
      </c>
      <c r="K20" s="8">
        <v>1</v>
      </c>
    </row>
    <row r="21" spans="1:11" s="4" customFormat="1" x14ac:dyDescent="0.25">
      <c r="A21" s="13" t="s">
        <v>11</v>
      </c>
      <c r="B21" s="34">
        <f>B20+2</f>
        <v>43022</v>
      </c>
      <c r="C21" s="34" t="s">
        <v>12</v>
      </c>
      <c r="D21" s="35">
        <f t="shared" si="0"/>
        <v>7</v>
      </c>
      <c r="E21" s="36" t="s">
        <v>45</v>
      </c>
      <c r="F21" s="36">
        <v>4</v>
      </c>
      <c r="G21" s="158" t="s">
        <v>71</v>
      </c>
      <c r="H21" s="37"/>
      <c r="I21" s="158" t="s">
        <v>59</v>
      </c>
      <c r="J21" s="158" t="s">
        <v>59</v>
      </c>
      <c r="K21" s="36">
        <v>1</v>
      </c>
    </row>
    <row r="22" spans="1:11" s="4" customFormat="1" x14ac:dyDescent="0.25">
      <c r="A22" s="13"/>
      <c r="B22" s="38"/>
      <c r="C22" s="38"/>
      <c r="D22" s="39"/>
      <c r="E22" s="40" t="s">
        <v>50</v>
      </c>
      <c r="F22" s="40">
        <v>4</v>
      </c>
      <c r="G22" s="159"/>
      <c r="H22" s="41"/>
      <c r="I22" s="159"/>
      <c r="J22" s="159"/>
      <c r="K22" s="40"/>
    </row>
    <row r="23" spans="1:11" s="3" customFormat="1" ht="30" x14ac:dyDescent="0.25">
      <c r="A23" s="8" t="s">
        <v>44</v>
      </c>
      <c r="B23" s="9">
        <f>B21+3</f>
        <v>43025</v>
      </c>
      <c r="C23" s="9" t="s">
        <v>12</v>
      </c>
      <c r="D23" s="10">
        <f t="shared" si="0"/>
        <v>3</v>
      </c>
      <c r="E23" s="8" t="s">
        <v>37</v>
      </c>
      <c r="F23" s="8">
        <v>4</v>
      </c>
      <c r="G23" s="19" t="s">
        <v>72</v>
      </c>
      <c r="H23" s="8"/>
      <c r="I23" s="19" t="s">
        <v>66</v>
      </c>
      <c r="J23" s="16" t="s">
        <v>67</v>
      </c>
      <c r="K23" s="8">
        <v>1</v>
      </c>
    </row>
    <row r="24" spans="1:11" s="3" customFormat="1" ht="45" x14ac:dyDescent="0.25">
      <c r="A24" s="8" t="s">
        <v>44</v>
      </c>
      <c r="B24" s="9">
        <f>B23+2</f>
        <v>43027</v>
      </c>
      <c r="C24" s="9" t="s">
        <v>24</v>
      </c>
      <c r="D24" s="10">
        <f t="shared" si="0"/>
        <v>5</v>
      </c>
      <c r="E24" s="8" t="s">
        <v>37</v>
      </c>
      <c r="F24" s="8">
        <v>4</v>
      </c>
      <c r="G24" s="21" t="s">
        <v>73</v>
      </c>
      <c r="H24" s="12"/>
      <c r="I24" s="21" t="s">
        <v>74</v>
      </c>
      <c r="J24" s="21" t="s">
        <v>59</v>
      </c>
      <c r="K24" s="8">
        <v>1</v>
      </c>
    </row>
    <row r="25" spans="1:11" s="3" customFormat="1" x14ac:dyDescent="0.25">
      <c r="A25" s="8" t="s">
        <v>44</v>
      </c>
      <c r="B25" s="9">
        <f>B24+5</f>
        <v>43032</v>
      </c>
      <c r="C25" s="9" t="s">
        <v>30</v>
      </c>
      <c r="D25" s="10">
        <f t="shared" si="0"/>
        <v>3</v>
      </c>
      <c r="E25" s="8" t="s">
        <v>61</v>
      </c>
      <c r="F25" s="8">
        <v>3</v>
      </c>
      <c r="G25" s="11" t="s">
        <v>75</v>
      </c>
      <c r="H25" s="12"/>
      <c r="I25" s="21" t="s">
        <v>76</v>
      </c>
      <c r="J25" s="21" t="s">
        <v>77</v>
      </c>
      <c r="K25" s="8">
        <v>2</v>
      </c>
    </row>
    <row r="26" spans="1:11" s="3" customFormat="1" ht="45" x14ac:dyDescent="0.25">
      <c r="A26" s="8" t="s">
        <v>44</v>
      </c>
      <c r="B26" s="9">
        <f>B25+2</f>
        <v>43034</v>
      </c>
      <c r="C26" s="9" t="s">
        <v>12</v>
      </c>
      <c r="D26" s="10">
        <f t="shared" si="0"/>
        <v>5</v>
      </c>
      <c r="E26" s="8" t="s">
        <v>61</v>
      </c>
      <c r="F26" s="8">
        <v>3</v>
      </c>
      <c r="G26" s="11" t="s">
        <v>78</v>
      </c>
      <c r="H26" s="12"/>
      <c r="I26" s="21" t="s">
        <v>79</v>
      </c>
      <c r="J26" s="21" t="s">
        <v>80</v>
      </c>
      <c r="K26" s="8">
        <v>1</v>
      </c>
    </row>
    <row r="27" spans="1:11" s="4" customFormat="1" x14ac:dyDescent="0.25">
      <c r="A27" s="13" t="s">
        <v>44</v>
      </c>
      <c r="B27" s="34">
        <f>B26+2</f>
        <v>43036</v>
      </c>
      <c r="C27" s="34" t="s">
        <v>24</v>
      </c>
      <c r="D27" s="35">
        <f t="shared" si="0"/>
        <v>7</v>
      </c>
      <c r="E27" s="36" t="s">
        <v>45</v>
      </c>
      <c r="F27" s="36">
        <v>4</v>
      </c>
      <c r="G27" s="158" t="s">
        <v>81</v>
      </c>
      <c r="H27" s="37"/>
      <c r="I27" s="158" t="s">
        <v>59</v>
      </c>
      <c r="J27" s="158" t="s">
        <v>59</v>
      </c>
      <c r="K27" s="36" t="s">
        <v>49</v>
      </c>
    </row>
    <row r="28" spans="1:11" s="4" customFormat="1" x14ac:dyDescent="0.25">
      <c r="A28" s="13"/>
      <c r="B28" s="38"/>
      <c r="C28" s="38"/>
      <c r="D28" s="39"/>
      <c r="E28" s="40" t="s">
        <v>50</v>
      </c>
      <c r="F28" s="40">
        <v>4</v>
      </c>
      <c r="G28" s="159" t="s">
        <v>82</v>
      </c>
      <c r="H28" s="41"/>
      <c r="I28" s="159"/>
      <c r="J28" s="159"/>
      <c r="K28" s="40"/>
    </row>
    <row r="29" spans="1:11" s="3" customFormat="1" x14ac:dyDescent="0.25">
      <c r="A29" s="8" t="s">
        <v>44</v>
      </c>
      <c r="B29" s="9">
        <f>B27+3</f>
        <v>43039</v>
      </c>
      <c r="C29" s="9" t="s">
        <v>24</v>
      </c>
      <c r="D29" s="10">
        <f t="shared" si="0"/>
        <v>3</v>
      </c>
      <c r="E29" s="8" t="s">
        <v>37</v>
      </c>
      <c r="F29" s="8">
        <v>4</v>
      </c>
      <c r="G29" s="11" t="s">
        <v>83</v>
      </c>
      <c r="H29" s="12"/>
      <c r="I29" s="21" t="s">
        <v>84</v>
      </c>
      <c r="J29" s="21" t="s">
        <v>59</v>
      </c>
      <c r="K29" s="8">
        <v>1</v>
      </c>
    </row>
    <row r="30" spans="1:11" s="3" customFormat="1" ht="45" x14ac:dyDescent="0.25">
      <c r="A30" s="8" t="s">
        <v>44</v>
      </c>
      <c r="B30" s="9">
        <f>B29+2</f>
        <v>43041</v>
      </c>
      <c r="C30" s="9" t="s">
        <v>30</v>
      </c>
      <c r="D30" s="10">
        <f t="shared" si="0"/>
        <v>5</v>
      </c>
      <c r="E30" s="8" t="s">
        <v>37</v>
      </c>
      <c r="F30" s="8">
        <v>4</v>
      </c>
      <c r="G30" s="21" t="s">
        <v>85</v>
      </c>
      <c r="H30" s="12" t="s">
        <v>27</v>
      </c>
      <c r="I30" s="21" t="s">
        <v>86</v>
      </c>
      <c r="J30" s="21" t="s">
        <v>87</v>
      </c>
      <c r="K30" s="8" t="s">
        <v>49</v>
      </c>
    </row>
    <row r="31" spans="1:11" s="4" customFormat="1" x14ac:dyDescent="0.25">
      <c r="A31" s="13" t="s">
        <v>44</v>
      </c>
      <c r="B31" s="34">
        <f>B30+2</f>
        <v>43043</v>
      </c>
      <c r="C31" s="34" t="s">
        <v>30</v>
      </c>
      <c r="D31" s="35">
        <f t="shared" ref="D31" si="1">WEEKDAY(B31)</f>
        <v>7</v>
      </c>
      <c r="E31" s="36" t="s">
        <v>45</v>
      </c>
      <c r="F31" s="36">
        <v>4</v>
      </c>
      <c r="G31" s="158" t="s">
        <v>88</v>
      </c>
      <c r="H31" s="37"/>
      <c r="I31" s="158" t="s">
        <v>89</v>
      </c>
      <c r="J31" s="158">
        <v>4.3</v>
      </c>
      <c r="K31" s="36">
        <v>1</v>
      </c>
    </row>
    <row r="32" spans="1:11" s="4" customFormat="1" x14ac:dyDescent="0.25">
      <c r="A32" s="13"/>
      <c r="B32" s="38"/>
      <c r="C32" s="38"/>
      <c r="D32" s="39"/>
      <c r="E32" s="40" t="s">
        <v>50</v>
      </c>
      <c r="F32" s="40">
        <v>4</v>
      </c>
      <c r="G32" s="159"/>
      <c r="H32" s="41"/>
      <c r="I32" s="159"/>
      <c r="J32" s="159"/>
      <c r="K32" s="40"/>
    </row>
    <row r="33" spans="1:11" s="3" customFormat="1" x14ac:dyDescent="0.25">
      <c r="A33" s="8" t="s">
        <v>44</v>
      </c>
      <c r="B33" s="9">
        <f>B30+5</f>
        <v>43046</v>
      </c>
      <c r="C33" s="9" t="s">
        <v>12</v>
      </c>
      <c r="D33" s="10">
        <f t="shared" si="0"/>
        <v>3</v>
      </c>
      <c r="E33" s="8" t="s">
        <v>37</v>
      </c>
      <c r="F33" s="8">
        <v>4</v>
      </c>
      <c r="G33" s="21" t="s">
        <v>90</v>
      </c>
      <c r="H33" s="12"/>
      <c r="I33" s="21" t="s">
        <v>91</v>
      </c>
      <c r="J33" s="21" t="s">
        <v>92</v>
      </c>
      <c r="K33" s="8">
        <v>1</v>
      </c>
    </row>
    <row r="34" spans="1:11" s="3" customFormat="1" x14ac:dyDescent="0.25">
      <c r="A34" s="8" t="s">
        <v>44</v>
      </c>
      <c r="B34" s="9">
        <f>B33+2</f>
        <v>43048</v>
      </c>
      <c r="C34" s="9" t="s">
        <v>24</v>
      </c>
      <c r="D34" s="10">
        <f t="shared" si="0"/>
        <v>5</v>
      </c>
      <c r="E34" s="8" t="s">
        <v>37</v>
      </c>
      <c r="F34" s="8">
        <v>4</v>
      </c>
      <c r="G34" s="11" t="s">
        <v>93</v>
      </c>
      <c r="H34" s="12"/>
      <c r="I34" s="21" t="s">
        <v>94</v>
      </c>
      <c r="J34" s="21" t="s">
        <v>59</v>
      </c>
      <c r="K34" s="8">
        <v>1</v>
      </c>
    </row>
    <row r="35" spans="1:11" s="3" customFormat="1" x14ac:dyDescent="0.25">
      <c r="A35" s="8" t="s">
        <v>44</v>
      </c>
      <c r="B35" s="9">
        <f>B34+5</f>
        <v>43053</v>
      </c>
      <c r="C35" s="9" t="s">
        <v>30</v>
      </c>
      <c r="D35" s="10">
        <f t="shared" ref="D35:D40" si="2">WEEKDAY(B35)</f>
        <v>3</v>
      </c>
      <c r="E35" s="20" t="s">
        <v>37</v>
      </c>
      <c r="F35" s="8">
        <v>4</v>
      </c>
      <c r="G35" s="21" t="s">
        <v>95</v>
      </c>
      <c r="H35" s="19" t="s">
        <v>27</v>
      </c>
      <c r="I35" s="21"/>
      <c r="J35" s="21"/>
      <c r="K35" s="20" t="s">
        <v>49</v>
      </c>
    </row>
    <row r="36" spans="1:11" s="3" customFormat="1" ht="30" x14ac:dyDescent="0.25">
      <c r="A36" s="8" t="s">
        <v>44</v>
      </c>
      <c r="B36" s="9">
        <f>B35+2</f>
        <v>43055</v>
      </c>
      <c r="C36" s="9" t="s">
        <v>12</v>
      </c>
      <c r="D36" s="10">
        <f>WEEKDAY(B36)</f>
        <v>5</v>
      </c>
      <c r="E36" s="8" t="s">
        <v>37</v>
      </c>
      <c r="F36" s="8">
        <v>4</v>
      </c>
      <c r="G36" s="21" t="s">
        <v>96</v>
      </c>
      <c r="H36" s="19" t="s">
        <v>27</v>
      </c>
      <c r="I36" s="21" t="s">
        <v>47</v>
      </c>
      <c r="K36" s="8">
        <v>1</v>
      </c>
    </row>
    <row r="37" spans="1:11" s="4" customFormat="1" x14ac:dyDescent="0.25">
      <c r="A37" s="13" t="s">
        <v>44</v>
      </c>
      <c r="B37" s="34">
        <f>B36+2</f>
        <v>43057</v>
      </c>
      <c r="C37" s="34" t="s">
        <v>30</v>
      </c>
      <c r="D37" s="35">
        <f>WEEKDAY(B37)</f>
        <v>7</v>
      </c>
      <c r="E37" s="36" t="s">
        <v>45</v>
      </c>
      <c r="F37" s="36">
        <v>4</v>
      </c>
      <c r="G37" s="158" t="s">
        <v>97</v>
      </c>
      <c r="H37" s="37" t="s">
        <v>27</v>
      </c>
      <c r="I37" s="158"/>
      <c r="J37" s="158"/>
      <c r="K37" s="36" t="s">
        <v>49</v>
      </c>
    </row>
    <row r="38" spans="1:11" s="4" customFormat="1" x14ac:dyDescent="0.25">
      <c r="A38" s="13"/>
      <c r="B38" s="38"/>
      <c r="C38" s="38"/>
      <c r="D38" s="39"/>
      <c r="E38" s="40" t="s">
        <v>50</v>
      </c>
      <c r="F38" s="40">
        <v>4</v>
      </c>
      <c r="G38" s="159"/>
      <c r="H38" s="41"/>
      <c r="I38" s="159"/>
      <c r="J38" s="159"/>
      <c r="K38" s="40"/>
    </row>
    <row r="39" spans="1:11" s="23" customFormat="1" x14ac:dyDescent="0.25">
      <c r="A39" s="22"/>
      <c r="B39" s="164" t="s">
        <v>98</v>
      </c>
      <c r="C39" s="165"/>
      <c r="D39" s="165"/>
      <c r="E39" s="165"/>
      <c r="F39" s="165"/>
      <c r="G39" s="165"/>
      <c r="H39" s="165"/>
      <c r="I39" s="165"/>
      <c r="J39" s="165"/>
      <c r="K39" s="166"/>
    </row>
    <row r="40" spans="1:11" s="3" customFormat="1" x14ac:dyDescent="0.25">
      <c r="A40" s="8" t="s">
        <v>44</v>
      </c>
      <c r="B40" s="9">
        <f>B35+14</f>
        <v>43067</v>
      </c>
      <c r="C40" s="9" t="s">
        <v>12</v>
      </c>
      <c r="D40" s="10">
        <f t="shared" si="2"/>
        <v>3</v>
      </c>
      <c r="E40" s="20" t="s">
        <v>37</v>
      </c>
      <c r="F40" s="8">
        <v>4</v>
      </c>
      <c r="G40" s="11" t="s">
        <v>99</v>
      </c>
      <c r="I40" s="21"/>
      <c r="J40" s="21" t="s">
        <v>100</v>
      </c>
      <c r="K40" s="8">
        <v>1</v>
      </c>
    </row>
    <row r="41" spans="1:11" s="3" customFormat="1" x14ac:dyDescent="0.25">
      <c r="A41" s="8" t="s">
        <v>44</v>
      </c>
      <c r="B41" s="9">
        <f>B40+2</f>
        <v>43069</v>
      </c>
      <c r="C41" s="9" t="s">
        <v>30</v>
      </c>
      <c r="D41" s="10">
        <f t="shared" si="0"/>
        <v>5</v>
      </c>
      <c r="E41" s="8" t="s">
        <v>37</v>
      </c>
      <c r="F41" s="8">
        <v>4</v>
      </c>
      <c r="G41" s="11" t="s">
        <v>99</v>
      </c>
      <c r="H41" s="12"/>
      <c r="I41" s="21" t="s">
        <v>47</v>
      </c>
      <c r="J41" s="21" t="s">
        <v>100</v>
      </c>
      <c r="K41" s="8">
        <v>1</v>
      </c>
    </row>
    <row r="42" spans="1:11" s="4" customFormat="1" x14ac:dyDescent="0.25">
      <c r="A42" s="13" t="s">
        <v>44</v>
      </c>
      <c r="B42" s="34">
        <f>B41+2</f>
        <v>43071</v>
      </c>
      <c r="C42" s="34" t="s">
        <v>24</v>
      </c>
      <c r="D42" s="35">
        <f t="shared" si="0"/>
        <v>7</v>
      </c>
      <c r="E42" s="36" t="s">
        <v>45</v>
      </c>
      <c r="F42" s="36">
        <v>4</v>
      </c>
      <c r="G42" s="158" t="s">
        <v>101</v>
      </c>
      <c r="H42" s="37"/>
      <c r="I42" s="158" t="s">
        <v>47</v>
      </c>
      <c r="J42" s="158" t="s">
        <v>100</v>
      </c>
      <c r="K42" s="36" t="s">
        <v>49</v>
      </c>
    </row>
    <row r="43" spans="1:11" s="4" customFormat="1" x14ac:dyDescent="0.25">
      <c r="A43" s="13"/>
      <c r="B43" s="38"/>
      <c r="C43" s="38"/>
      <c r="D43" s="39"/>
      <c r="E43" s="40" t="s">
        <v>50</v>
      </c>
      <c r="F43" s="40">
        <v>4</v>
      </c>
      <c r="G43" s="159"/>
      <c r="H43" s="41"/>
      <c r="I43" s="159"/>
      <c r="J43" s="159"/>
      <c r="K43" s="40"/>
    </row>
    <row r="44" spans="1:11" s="3" customFormat="1" x14ac:dyDescent="0.25">
      <c r="A44" s="8"/>
      <c r="B44" s="9">
        <f>B42+3</f>
        <v>43074</v>
      </c>
      <c r="C44" s="9"/>
      <c r="D44" s="35">
        <f t="shared" si="0"/>
        <v>3</v>
      </c>
      <c r="E44" s="8" t="s">
        <v>37</v>
      </c>
      <c r="F44" s="8">
        <v>4</v>
      </c>
      <c r="G44" s="11" t="s">
        <v>102</v>
      </c>
      <c r="H44" s="12" t="s">
        <v>27</v>
      </c>
      <c r="I44" s="11"/>
      <c r="J44" s="11"/>
      <c r="K44" s="8" t="s">
        <v>103</v>
      </c>
    </row>
    <row r="45" spans="1:11" s="3" customFormat="1" x14ac:dyDescent="0.25">
      <c r="A45" s="48"/>
      <c r="B45" s="9">
        <f>B44+2</f>
        <v>43076</v>
      </c>
      <c r="C45" s="49"/>
      <c r="D45" s="35">
        <f t="shared" si="0"/>
        <v>5</v>
      </c>
      <c r="E45" s="8" t="s">
        <v>37</v>
      </c>
      <c r="F45" s="48">
        <v>4</v>
      </c>
      <c r="G45" s="21" t="s">
        <v>104</v>
      </c>
      <c r="H45" s="12"/>
      <c r="I45" s="21" t="s">
        <v>105</v>
      </c>
      <c r="J45" s="21" t="s">
        <v>106</v>
      </c>
      <c r="K45" s="8">
        <v>1</v>
      </c>
    </row>
    <row r="46" spans="1:11" s="4" customFormat="1" x14ac:dyDescent="0.25">
      <c r="A46" s="36" t="s">
        <v>44</v>
      </c>
      <c r="B46" s="34">
        <f>B44+4</f>
        <v>43078</v>
      </c>
      <c r="C46" s="34" t="s">
        <v>12</v>
      </c>
      <c r="D46" s="35">
        <f t="shared" si="0"/>
        <v>7</v>
      </c>
      <c r="E46" s="36" t="s">
        <v>45</v>
      </c>
      <c r="F46" s="36">
        <v>4</v>
      </c>
      <c r="G46" s="158" t="s">
        <v>107</v>
      </c>
      <c r="H46" s="37" t="s">
        <v>27</v>
      </c>
      <c r="I46" s="158" t="s">
        <v>108</v>
      </c>
      <c r="J46" s="158" t="s">
        <v>109</v>
      </c>
      <c r="K46" s="36" t="s">
        <v>49</v>
      </c>
    </row>
    <row r="47" spans="1:11" s="4" customFormat="1" x14ac:dyDescent="0.25">
      <c r="A47" s="40"/>
      <c r="B47" s="38"/>
      <c r="C47" s="38"/>
      <c r="D47" s="39"/>
      <c r="E47" s="40" t="s">
        <v>50</v>
      </c>
      <c r="F47" s="40">
        <v>4</v>
      </c>
      <c r="G47" s="159"/>
      <c r="H47" s="41"/>
      <c r="I47" s="159"/>
      <c r="J47" s="159"/>
      <c r="K47" s="40"/>
    </row>
    <row r="48" spans="1:11" s="4" customFormat="1" x14ac:dyDescent="0.25">
      <c r="A48" s="47"/>
      <c r="B48" s="42"/>
      <c r="C48" s="42"/>
      <c r="D48" s="43"/>
      <c r="E48" s="44"/>
      <c r="F48" s="44">
        <f>SUM(SUM(F2:F34)+SUM(F35:F43)+SUM(F45:F47))</f>
        <v>165</v>
      </c>
      <c r="G48" s="45"/>
      <c r="H48" s="46"/>
      <c r="I48" s="45"/>
      <c r="J48" s="45"/>
      <c r="K48" s="44"/>
    </row>
    <row r="49" spans="1:11" s="25" customFormat="1" x14ac:dyDescent="0.25">
      <c r="A49" s="24"/>
      <c r="B49" s="161" t="s">
        <v>110</v>
      </c>
      <c r="C49" s="162"/>
      <c r="D49" s="162"/>
      <c r="E49" s="162"/>
      <c r="F49" s="162"/>
      <c r="G49" s="162"/>
      <c r="H49" s="162"/>
      <c r="I49" s="162"/>
      <c r="J49" s="162"/>
      <c r="K49" s="163"/>
    </row>
    <row r="50" spans="1:11" ht="25.5" x14ac:dyDescent="0.25">
      <c r="B50" s="9">
        <v>43153</v>
      </c>
      <c r="C50" s="33"/>
      <c r="D50" s="10">
        <f>WEEKDAY(B50)</f>
        <v>5</v>
      </c>
      <c r="E50" s="20" t="s">
        <v>111</v>
      </c>
      <c r="F50" s="26">
        <v>5</v>
      </c>
      <c r="G50" s="27" t="s">
        <v>112</v>
      </c>
      <c r="H50" s="27"/>
      <c r="I50" s="27" t="s">
        <v>113</v>
      </c>
      <c r="J50" s="28" t="s">
        <v>114</v>
      </c>
      <c r="K50" s="33"/>
    </row>
    <row r="51" spans="1:11" s="1" customFormat="1" x14ac:dyDescent="0.25">
      <c r="B51" s="14">
        <f>B50+2</f>
        <v>43155</v>
      </c>
      <c r="C51" s="5"/>
      <c r="D51" s="15">
        <f>WEEKDAY(B51)</f>
        <v>7</v>
      </c>
      <c r="E51" s="13" t="s">
        <v>45</v>
      </c>
      <c r="F51" s="31">
        <v>4</v>
      </c>
      <c r="G51" s="30" t="s">
        <v>115</v>
      </c>
      <c r="H51" s="32"/>
      <c r="I51" s="30" t="s">
        <v>116</v>
      </c>
      <c r="J51" s="32" t="s">
        <v>117</v>
      </c>
      <c r="K51" s="5"/>
    </row>
    <row r="52" spans="1:11" s="1" customFormat="1" x14ac:dyDescent="0.25">
      <c r="B52" s="14">
        <f>B50+2</f>
        <v>43155</v>
      </c>
      <c r="C52" s="5"/>
      <c r="D52" s="15">
        <f>WEEKDAY(B52)</f>
        <v>7</v>
      </c>
      <c r="E52" s="13" t="s">
        <v>50</v>
      </c>
      <c r="F52" s="31">
        <v>4</v>
      </c>
      <c r="G52" s="30" t="s">
        <v>118</v>
      </c>
      <c r="H52" s="32"/>
      <c r="I52" s="30" t="s">
        <v>119</v>
      </c>
      <c r="J52" s="32"/>
      <c r="K52" s="5"/>
    </row>
    <row r="53" spans="1:11" x14ac:dyDescent="0.25">
      <c r="B53" s="9">
        <f>B52+3</f>
        <v>43158</v>
      </c>
      <c r="C53" s="33"/>
      <c r="D53" s="10">
        <f>WEEKDAY(B53)</f>
        <v>3</v>
      </c>
      <c r="E53" s="8" t="s">
        <v>37</v>
      </c>
      <c r="F53" s="26">
        <v>4</v>
      </c>
      <c r="G53" s="28" t="s">
        <v>120</v>
      </c>
      <c r="H53" s="27"/>
      <c r="I53" s="28"/>
      <c r="J53" s="27"/>
      <c r="K53" s="33"/>
    </row>
    <row r="54" spans="1:11" x14ac:dyDescent="0.25">
      <c r="B54" s="9">
        <f>B51+5</f>
        <v>43160</v>
      </c>
      <c r="C54" s="33"/>
      <c r="D54" s="10">
        <f>WEEKDAY(B54)</f>
        <v>5</v>
      </c>
      <c r="E54" s="20" t="s">
        <v>111</v>
      </c>
      <c r="F54" s="26">
        <v>5</v>
      </c>
      <c r="G54" s="28" t="s">
        <v>121</v>
      </c>
      <c r="H54" s="27"/>
      <c r="I54" s="27" t="s">
        <v>122</v>
      </c>
      <c r="J54" s="27" t="s">
        <v>123</v>
      </c>
      <c r="K54" s="33"/>
    </row>
    <row r="55" spans="1:11" s="1" customFormat="1" x14ac:dyDescent="0.25">
      <c r="B55" s="14">
        <f>B54+2</f>
        <v>43162</v>
      </c>
      <c r="C55" s="5"/>
      <c r="D55" s="15">
        <f t="shared" ref="D55:D77" si="3">WEEKDAY(B55)</f>
        <v>7</v>
      </c>
      <c r="E55" s="13" t="s">
        <v>124</v>
      </c>
      <c r="F55" s="31">
        <v>4</v>
      </c>
      <c r="G55" s="30" t="s">
        <v>125</v>
      </c>
      <c r="H55" s="32"/>
      <c r="I55" s="30" t="s">
        <v>119</v>
      </c>
      <c r="J55" s="32"/>
      <c r="K55" s="5"/>
    </row>
    <row r="56" spans="1:11" s="1" customFormat="1" x14ac:dyDescent="0.25">
      <c r="B56" s="14">
        <f>B54+2</f>
        <v>43162</v>
      </c>
      <c r="C56" s="5"/>
      <c r="D56" s="15">
        <f t="shared" si="3"/>
        <v>7</v>
      </c>
      <c r="E56" s="13" t="s">
        <v>50</v>
      </c>
      <c r="F56" s="31">
        <v>4</v>
      </c>
      <c r="G56" s="30" t="s">
        <v>126</v>
      </c>
      <c r="H56" s="32"/>
      <c r="I56" s="30" t="s">
        <v>127</v>
      </c>
      <c r="J56" s="32"/>
      <c r="K56" s="5"/>
    </row>
    <row r="57" spans="1:11" x14ac:dyDescent="0.25">
      <c r="B57" s="9">
        <f t="shared" ref="B57" si="4">B55+5</f>
        <v>43167</v>
      </c>
      <c r="C57" s="33"/>
      <c r="D57" s="10">
        <f t="shared" si="3"/>
        <v>5</v>
      </c>
      <c r="E57" s="8" t="s">
        <v>37</v>
      </c>
      <c r="F57" s="26">
        <v>4</v>
      </c>
      <c r="G57" s="28" t="s">
        <v>128</v>
      </c>
      <c r="H57" s="27"/>
      <c r="I57" s="27" t="s">
        <v>129</v>
      </c>
      <c r="J57" s="27" t="s">
        <v>130</v>
      </c>
      <c r="K57" s="33"/>
    </row>
    <row r="58" spans="1:11" s="1" customFormat="1" ht="38.25" x14ac:dyDescent="0.25">
      <c r="B58" s="34">
        <f>B57+2</f>
        <v>43169</v>
      </c>
      <c r="C58" s="50"/>
      <c r="D58" s="35">
        <f t="shared" si="3"/>
        <v>7</v>
      </c>
      <c r="E58" s="36" t="s">
        <v>45</v>
      </c>
      <c r="F58" s="58">
        <v>4</v>
      </c>
      <c r="G58" s="59" t="s">
        <v>131</v>
      </c>
      <c r="H58" s="60" t="s">
        <v>15</v>
      </c>
      <c r="I58" s="60" t="s">
        <v>132</v>
      </c>
      <c r="J58" s="60" t="s">
        <v>133</v>
      </c>
      <c r="K58" s="50"/>
    </row>
    <row r="59" spans="1:11" s="1" customFormat="1" x14ac:dyDescent="0.25">
      <c r="B59" s="38"/>
      <c r="C59" s="54"/>
      <c r="D59" s="39"/>
      <c r="E59" s="40" t="s">
        <v>50</v>
      </c>
      <c r="F59" s="61">
        <v>4</v>
      </c>
      <c r="G59" s="62"/>
      <c r="H59" s="63"/>
      <c r="I59" s="63"/>
      <c r="J59" s="63"/>
      <c r="K59" s="54"/>
    </row>
    <row r="60" spans="1:11" x14ac:dyDescent="0.25">
      <c r="B60" s="9">
        <f t="shared" ref="B60" si="5">B58+5</f>
        <v>43174</v>
      </c>
      <c r="C60" s="33"/>
      <c r="D60" s="10">
        <f t="shared" si="3"/>
        <v>5</v>
      </c>
      <c r="E60" s="8" t="s">
        <v>37</v>
      </c>
      <c r="F60" s="26">
        <v>4</v>
      </c>
      <c r="G60" s="28" t="s">
        <v>134</v>
      </c>
      <c r="H60" s="27" t="s">
        <v>15</v>
      </c>
      <c r="I60" s="27" t="s">
        <v>135</v>
      </c>
      <c r="J60" s="27"/>
      <c r="K60" s="33"/>
    </row>
    <row r="61" spans="1:11" s="1" customFormat="1" x14ac:dyDescent="0.25">
      <c r="B61" s="34">
        <f t="shared" ref="B61" si="6">B60+2</f>
        <v>43176</v>
      </c>
      <c r="C61" s="50"/>
      <c r="D61" s="35">
        <f t="shared" si="3"/>
        <v>7</v>
      </c>
      <c r="E61" s="36" t="s">
        <v>45</v>
      </c>
      <c r="F61" s="58">
        <v>4</v>
      </c>
      <c r="G61" s="59" t="s">
        <v>136</v>
      </c>
      <c r="H61" s="60" t="s">
        <v>15</v>
      </c>
      <c r="I61" s="60" t="s">
        <v>137</v>
      </c>
      <c r="J61" s="60" t="s">
        <v>138</v>
      </c>
      <c r="K61" s="50"/>
    </row>
    <row r="62" spans="1:11" s="1" customFormat="1" x14ac:dyDescent="0.25">
      <c r="B62" s="38"/>
      <c r="C62" s="54"/>
      <c r="D62" s="39"/>
      <c r="E62" s="40" t="s">
        <v>50</v>
      </c>
      <c r="F62" s="61">
        <v>4</v>
      </c>
      <c r="G62" s="62" t="s">
        <v>139</v>
      </c>
      <c r="H62" s="63"/>
      <c r="I62" s="63"/>
      <c r="J62" s="63"/>
      <c r="K62" s="54"/>
    </row>
    <row r="63" spans="1:11" x14ac:dyDescent="0.25">
      <c r="B63" s="9">
        <f t="shared" ref="B63" si="7">B61+5</f>
        <v>43181</v>
      </c>
      <c r="C63" s="33"/>
      <c r="D63" s="10">
        <f t="shared" si="3"/>
        <v>5</v>
      </c>
      <c r="E63" s="20" t="s">
        <v>111</v>
      </c>
      <c r="F63" s="26">
        <v>5</v>
      </c>
      <c r="G63" s="28" t="s">
        <v>139</v>
      </c>
      <c r="H63" s="27" t="s">
        <v>15</v>
      </c>
      <c r="I63" s="27"/>
      <c r="J63" s="27"/>
      <c r="K63" s="33"/>
    </row>
    <row r="64" spans="1:11" s="1" customFormat="1" x14ac:dyDescent="0.25">
      <c r="B64" s="14">
        <f>B63+2</f>
        <v>43183</v>
      </c>
      <c r="C64" s="5"/>
      <c r="D64" s="15">
        <f>WEEKDAY(B64)</f>
        <v>7</v>
      </c>
      <c r="E64" s="13" t="s">
        <v>45</v>
      </c>
      <c r="F64" s="31">
        <v>4</v>
      </c>
      <c r="G64" s="30" t="s">
        <v>140</v>
      </c>
      <c r="H64" s="32"/>
      <c r="I64" s="32" t="s">
        <v>141</v>
      </c>
      <c r="J64" s="32" t="s">
        <v>142</v>
      </c>
      <c r="K64" s="5"/>
    </row>
    <row r="65" spans="2:11" s="1" customFormat="1" x14ac:dyDescent="0.25">
      <c r="B65" s="14">
        <f>B63+2</f>
        <v>43183</v>
      </c>
      <c r="C65" s="5"/>
      <c r="D65" s="15">
        <f t="shared" si="3"/>
        <v>7</v>
      </c>
      <c r="E65" s="13" t="s">
        <v>50</v>
      </c>
      <c r="F65" s="31">
        <v>4</v>
      </c>
      <c r="G65" s="30" t="s">
        <v>143</v>
      </c>
      <c r="H65" s="32" t="s">
        <v>27</v>
      </c>
      <c r="I65" s="32"/>
      <c r="J65" s="32"/>
      <c r="K65" s="5"/>
    </row>
    <row r="66" spans="2:11" x14ac:dyDescent="0.25">
      <c r="B66" s="9">
        <f t="shared" ref="B66" si="8">B64+5</f>
        <v>43188</v>
      </c>
      <c r="C66" s="33"/>
      <c r="D66" s="10">
        <f t="shared" si="3"/>
        <v>5</v>
      </c>
      <c r="E66" s="8" t="s">
        <v>37</v>
      </c>
      <c r="F66" s="26">
        <v>4</v>
      </c>
      <c r="G66" s="28" t="s">
        <v>144</v>
      </c>
      <c r="H66" s="27"/>
      <c r="I66" s="27"/>
      <c r="J66" s="27" t="s">
        <v>145</v>
      </c>
      <c r="K66" s="33"/>
    </row>
    <row r="67" spans="2:11" s="1" customFormat="1" x14ac:dyDescent="0.25">
      <c r="B67" s="34">
        <f t="shared" ref="B67" si="9">B66+2</f>
        <v>43190</v>
      </c>
      <c r="C67" s="50"/>
      <c r="D67" s="35">
        <f t="shared" si="3"/>
        <v>7</v>
      </c>
      <c r="E67" s="36" t="s">
        <v>45</v>
      </c>
      <c r="F67" s="58">
        <v>4</v>
      </c>
      <c r="G67" s="59" t="s">
        <v>146</v>
      </c>
      <c r="H67" s="60" t="s">
        <v>27</v>
      </c>
      <c r="I67" s="60"/>
      <c r="J67" s="60" t="s">
        <v>147</v>
      </c>
      <c r="K67" s="50"/>
    </row>
    <row r="68" spans="2:11" s="1" customFormat="1" x14ac:dyDescent="0.25">
      <c r="B68" s="38"/>
      <c r="C68" s="54"/>
      <c r="D68" s="39"/>
      <c r="E68" s="40" t="s">
        <v>50</v>
      </c>
      <c r="F68" s="61">
        <v>4</v>
      </c>
      <c r="G68" s="62" t="s">
        <v>148</v>
      </c>
      <c r="H68" s="63"/>
      <c r="I68" s="63"/>
      <c r="J68" s="63"/>
      <c r="K68" s="54"/>
    </row>
    <row r="69" spans="2:11" x14ac:dyDescent="0.25">
      <c r="B69" s="9">
        <f t="shared" ref="B69" si="10">B67+5</f>
        <v>43195</v>
      </c>
      <c r="C69" s="33"/>
      <c r="D69" s="10">
        <f t="shared" si="3"/>
        <v>5</v>
      </c>
      <c r="E69" s="20" t="s">
        <v>111</v>
      </c>
      <c r="F69" s="26">
        <v>5</v>
      </c>
      <c r="G69" s="28" t="s">
        <v>149</v>
      </c>
      <c r="H69" s="27"/>
      <c r="I69" s="27" t="s">
        <v>150</v>
      </c>
      <c r="J69" s="27" t="s">
        <v>151</v>
      </c>
      <c r="K69" s="33"/>
    </row>
    <row r="70" spans="2:11" s="1" customFormat="1" x14ac:dyDescent="0.25">
      <c r="B70" s="14">
        <f>B69+2</f>
        <v>43197</v>
      </c>
      <c r="C70" s="5"/>
      <c r="D70" s="15">
        <f t="shared" si="3"/>
        <v>7</v>
      </c>
      <c r="E70" s="13" t="s">
        <v>45</v>
      </c>
      <c r="F70" s="31">
        <v>4</v>
      </c>
      <c r="G70" s="30" t="s">
        <v>152</v>
      </c>
      <c r="H70" s="32"/>
      <c r="I70" s="32" t="s">
        <v>153</v>
      </c>
      <c r="J70" s="32" t="s">
        <v>154</v>
      </c>
      <c r="K70" s="5"/>
    </row>
    <row r="71" spans="2:11" s="1" customFormat="1" x14ac:dyDescent="0.25">
      <c r="B71" s="14">
        <f>B69+2</f>
        <v>43197</v>
      </c>
      <c r="C71" s="5"/>
      <c r="D71" s="15">
        <f t="shared" si="3"/>
        <v>7</v>
      </c>
      <c r="E71" s="13" t="s">
        <v>50</v>
      </c>
      <c r="F71" s="31">
        <v>4</v>
      </c>
      <c r="G71" s="30" t="s">
        <v>155</v>
      </c>
      <c r="H71" s="32" t="s">
        <v>27</v>
      </c>
      <c r="I71" s="32"/>
      <c r="J71" s="32"/>
      <c r="K71" s="5"/>
    </row>
    <row r="72" spans="2:11" x14ac:dyDescent="0.25">
      <c r="B72" s="9">
        <f t="shared" ref="B72" si="11">B70+5</f>
        <v>43202</v>
      </c>
      <c r="C72" s="33"/>
      <c r="D72" s="10">
        <f t="shared" si="3"/>
        <v>5</v>
      </c>
      <c r="E72" s="8" t="s">
        <v>37</v>
      </c>
      <c r="F72" s="29">
        <v>4</v>
      </c>
      <c r="G72" s="52" t="s">
        <v>156</v>
      </c>
      <c r="H72" s="53"/>
      <c r="I72" s="53" t="s">
        <v>153</v>
      </c>
      <c r="J72" s="53" t="s">
        <v>157</v>
      </c>
      <c r="K72" s="33"/>
    </row>
    <row r="73" spans="2:11" s="1" customFormat="1" ht="38.25" x14ac:dyDescent="0.25">
      <c r="B73" s="34">
        <f>B72+2</f>
        <v>43204</v>
      </c>
      <c r="C73" s="50"/>
      <c r="D73" s="35">
        <f t="shared" si="3"/>
        <v>7</v>
      </c>
      <c r="E73" s="36" t="s">
        <v>45</v>
      </c>
      <c r="F73" s="51">
        <v>4</v>
      </c>
      <c r="G73" s="64" t="s">
        <v>158</v>
      </c>
      <c r="H73" s="65" t="s">
        <v>15</v>
      </c>
      <c r="I73" s="65" t="s">
        <v>153</v>
      </c>
      <c r="J73" s="65" t="s">
        <v>154</v>
      </c>
      <c r="K73" s="50"/>
    </row>
    <row r="74" spans="2:11" s="1" customFormat="1" x14ac:dyDescent="0.25">
      <c r="B74" s="38"/>
      <c r="C74" s="54"/>
      <c r="D74" s="39"/>
      <c r="E74" s="40" t="s">
        <v>50</v>
      </c>
      <c r="F74" s="55">
        <v>4</v>
      </c>
      <c r="G74" s="56"/>
      <c r="H74" s="57"/>
      <c r="I74" s="57"/>
      <c r="J74" s="57"/>
      <c r="K74" s="54"/>
    </row>
    <row r="75" spans="2:11" x14ac:dyDescent="0.25">
      <c r="B75" s="9">
        <f t="shared" ref="B75" si="12">B73+5</f>
        <v>43209</v>
      </c>
      <c r="C75" s="33"/>
      <c r="D75" s="10">
        <f t="shared" si="3"/>
        <v>5</v>
      </c>
      <c r="E75" s="8" t="s">
        <v>37</v>
      </c>
      <c r="F75" s="26">
        <v>4</v>
      </c>
      <c r="G75" s="28" t="s">
        <v>159</v>
      </c>
      <c r="H75" s="27" t="s">
        <v>27</v>
      </c>
      <c r="I75" s="27" t="s">
        <v>153</v>
      </c>
      <c r="J75" s="27"/>
      <c r="K75" s="33"/>
    </row>
    <row r="76" spans="2:11" s="1" customFormat="1" ht="51" x14ac:dyDescent="0.25">
      <c r="B76" s="14">
        <f t="shared" ref="B76" si="13">B75+2</f>
        <v>43211</v>
      </c>
      <c r="C76" s="5"/>
      <c r="D76" s="15">
        <f t="shared" si="3"/>
        <v>7</v>
      </c>
      <c r="E76" s="13" t="s">
        <v>160</v>
      </c>
      <c r="F76" s="31">
        <v>4</v>
      </c>
      <c r="G76" s="30" t="s">
        <v>161</v>
      </c>
      <c r="H76" s="32"/>
      <c r="I76" s="32"/>
      <c r="J76" s="32"/>
      <c r="K76" s="5"/>
    </row>
    <row r="77" spans="2:11" x14ac:dyDescent="0.25">
      <c r="B77" s="9">
        <f t="shared" ref="B77" si="14">B76+5</f>
        <v>43216</v>
      </c>
      <c r="C77" s="33"/>
      <c r="D77" s="10">
        <f t="shared" si="3"/>
        <v>5</v>
      </c>
      <c r="E77" s="8" t="s">
        <v>37</v>
      </c>
      <c r="F77" s="26">
        <v>4</v>
      </c>
      <c r="G77" s="28" t="s">
        <v>162</v>
      </c>
      <c r="H77" s="27"/>
      <c r="I77" s="27" t="s">
        <v>153</v>
      </c>
      <c r="J77" s="27" t="s">
        <v>157</v>
      </c>
      <c r="K77" s="33"/>
    </row>
    <row r="78" spans="2:11" x14ac:dyDescent="0.25">
      <c r="F78" s="2">
        <f>SUM(SUM(F50:F75)+SUM(F77:F77))</f>
        <v>112</v>
      </c>
    </row>
    <row r="79" spans="2:11" x14ac:dyDescent="0.25">
      <c r="B79" s="161" t="s">
        <v>163</v>
      </c>
      <c r="C79" s="162"/>
      <c r="D79" s="162"/>
      <c r="E79" s="162"/>
      <c r="F79" s="162"/>
      <c r="G79" s="162"/>
      <c r="H79" s="162"/>
      <c r="I79" s="162"/>
      <c r="J79" s="162"/>
      <c r="K79" s="163"/>
    </row>
    <row r="80" spans="2:11" x14ac:dyDescent="0.25">
      <c r="F80" s="2">
        <f>SUM(F48+F78)</f>
        <v>277</v>
      </c>
    </row>
  </sheetData>
  <mergeCells count="4">
    <mergeCell ref="B79:K79"/>
    <mergeCell ref="B39:K39"/>
    <mergeCell ref="B49:K49"/>
    <mergeCell ref="G13:G14"/>
  </mergeCells>
  <pageMargins left="0.25" right="0.25" top="0.75" bottom="0.75" header="0.3" footer="0.3"/>
  <pageSetup orientation="landscape" r:id="rId1"/>
  <headerFooter>
    <oddHeader>&amp;CFull Firefighter 2 Course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28" workbookViewId="0">
      <selection activeCell="A47" sqref="A47:XFD47"/>
    </sheetView>
  </sheetViews>
  <sheetFormatPr defaultRowHeight="15" x14ac:dyDescent="0.25"/>
  <cols>
    <col min="1" max="1" width="18.85546875" style="66" bestFit="1" customWidth="1"/>
    <col min="2" max="2" width="30" bestFit="1" customWidth="1"/>
    <col min="3" max="3" width="51.5703125" customWidth="1"/>
    <col min="4" max="8" width="5.28515625" style="66" customWidth="1"/>
    <col min="9" max="9" width="5" style="66" customWidth="1"/>
    <col min="10" max="11" width="5.28515625" style="66" customWidth="1"/>
    <col min="12" max="12" width="4" style="66" customWidth="1"/>
    <col min="13" max="14" width="5.28515625" style="66" customWidth="1"/>
    <col min="15" max="15" width="5" style="66" customWidth="1"/>
    <col min="16" max="17" width="5.28515625" style="66" bestFit="1" customWidth="1"/>
    <col min="18" max="18" width="6.42578125" style="66" bestFit="1" customWidth="1"/>
  </cols>
  <sheetData>
    <row r="1" spans="1:18" s="67" customFormat="1" x14ac:dyDescent="0.25">
      <c r="A1" s="1"/>
      <c r="D1" s="169" t="s">
        <v>164</v>
      </c>
      <c r="E1" s="170"/>
      <c r="F1" s="171"/>
      <c r="G1" s="170" t="s">
        <v>165</v>
      </c>
      <c r="H1" s="170"/>
      <c r="I1" s="170"/>
      <c r="J1" s="169" t="s">
        <v>166</v>
      </c>
      <c r="K1" s="170"/>
      <c r="L1" s="171"/>
      <c r="M1" s="170" t="s">
        <v>167</v>
      </c>
      <c r="N1" s="170"/>
      <c r="O1" s="170"/>
      <c r="P1" s="169" t="s">
        <v>168</v>
      </c>
      <c r="Q1" s="170"/>
      <c r="R1" s="171"/>
    </row>
    <row r="2" spans="1:18" s="67" customFormat="1" x14ac:dyDescent="0.25">
      <c r="A2" s="1" t="s">
        <v>169</v>
      </c>
      <c r="B2" s="67" t="s">
        <v>170</v>
      </c>
      <c r="C2" s="67" t="s">
        <v>171</v>
      </c>
      <c r="D2" s="76" t="s">
        <v>24</v>
      </c>
      <c r="E2" s="160" t="s">
        <v>172</v>
      </c>
      <c r="F2" s="77" t="s">
        <v>164</v>
      </c>
      <c r="G2" s="160" t="s">
        <v>24</v>
      </c>
      <c r="H2" s="160" t="s">
        <v>172</v>
      </c>
      <c r="I2" s="160" t="s">
        <v>165</v>
      </c>
      <c r="J2" s="76" t="s">
        <v>24</v>
      </c>
      <c r="K2" s="160" t="s">
        <v>172</v>
      </c>
      <c r="L2" s="77" t="s">
        <v>166</v>
      </c>
      <c r="M2" s="160" t="s">
        <v>24</v>
      </c>
      <c r="N2" s="160" t="s">
        <v>172</v>
      </c>
      <c r="O2" s="160" t="s">
        <v>167</v>
      </c>
      <c r="P2" s="76" t="s">
        <v>24</v>
      </c>
      <c r="Q2" s="160" t="s">
        <v>172</v>
      </c>
      <c r="R2" s="77" t="s">
        <v>168</v>
      </c>
    </row>
    <row r="3" spans="1:18" x14ac:dyDescent="0.25">
      <c r="A3" s="68" t="s">
        <v>173</v>
      </c>
      <c r="B3" s="69" t="s">
        <v>174</v>
      </c>
      <c r="C3" s="71" t="s">
        <v>175</v>
      </c>
      <c r="D3" s="78">
        <v>2</v>
      </c>
      <c r="E3" s="68">
        <v>0</v>
      </c>
      <c r="F3" s="79">
        <v>2</v>
      </c>
      <c r="G3" s="74">
        <v>2</v>
      </c>
      <c r="H3" s="68">
        <v>0</v>
      </c>
      <c r="I3" s="72">
        <v>2</v>
      </c>
      <c r="J3" s="78">
        <v>4</v>
      </c>
      <c r="K3" s="68">
        <v>0</v>
      </c>
      <c r="L3" s="79">
        <v>4</v>
      </c>
      <c r="M3" s="75"/>
      <c r="N3" s="70"/>
      <c r="O3" s="73"/>
      <c r="P3" s="78">
        <v>4</v>
      </c>
      <c r="Q3" s="68">
        <v>0</v>
      </c>
      <c r="R3" s="79">
        <v>4</v>
      </c>
    </row>
    <row r="4" spans="1:18" x14ac:dyDescent="0.25">
      <c r="A4" s="68" t="s">
        <v>23</v>
      </c>
      <c r="B4" s="69" t="s">
        <v>174</v>
      </c>
      <c r="C4" s="71" t="s">
        <v>176</v>
      </c>
      <c r="D4" s="78">
        <v>1</v>
      </c>
      <c r="E4" s="68">
        <v>1</v>
      </c>
      <c r="F4" s="79">
        <v>2</v>
      </c>
      <c r="G4" s="74">
        <v>0.5</v>
      </c>
      <c r="H4" s="68">
        <v>0.5</v>
      </c>
      <c r="I4" s="72">
        <v>1</v>
      </c>
      <c r="J4" s="78">
        <v>1</v>
      </c>
      <c r="K4" s="68">
        <v>2</v>
      </c>
      <c r="L4" s="79">
        <v>3</v>
      </c>
      <c r="M4" s="75"/>
      <c r="N4" s="70"/>
      <c r="O4" s="73"/>
      <c r="P4" s="78">
        <v>1</v>
      </c>
      <c r="Q4" s="68">
        <v>2</v>
      </c>
      <c r="R4" s="79">
        <v>3</v>
      </c>
    </row>
    <row r="5" spans="1:18" x14ac:dyDescent="0.25">
      <c r="A5" s="68" t="s">
        <v>177</v>
      </c>
      <c r="B5" s="69" t="s">
        <v>178</v>
      </c>
      <c r="C5" s="71" t="s">
        <v>179</v>
      </c>
      <c r="D5" s="80"/>
      <c r="E5" s="70"/>
      <c r="F5" s="81"/>
      <c r="G5" s="74">
        <v>0.5</v>
      </c>
      <c r="H5" s="68">
        <v>0.5</v>
      </c>
      <c r="I5" s="72">
        <v>1</v>
      </c>
      <c r="J5" s="78">
        <v>0.5</v>
      </c>
      <c r="K5" s="68">
        <v>0.5</v>
      </c>
      <c r="L5" s="79">
        <v>1</v>
      </c>
      <c r="M5" s="75"/>
      <c r="N5" s="70"/>
      <c r="O5" s="73"/>
      <c r="P5" s="78">
        <v>0.5</v>
      </c>
      <c r="Q5" s="68">
        <v>0.5</v>
      </c>
      <c r="R5" s="79">
        <v>1</v>
      </c>
    </row>
    <row r="6" spans="1:18" x14ac:dyDescent="0.25">
      <c r="A6" s="68" t="s">
        <v>180</v>
      </c>
      <c r="B6" s="69" t="s">
        <v>178</v>
      </c>
      <c r="C6" s="71" t="s">
        <v>181</v>
      </c>
      <c r="D6" s="80"/>
      <c r="E6" s="70"/>
      <c r="F6" s="81"/>
      <c r="G6" s="74">
        <v>0.5</v>
      </c>
      <c r="H6" s="68">
        <v>0.5</v>
      </c>
      <c r="I6" s="72">
        <v>1</v>
      </c>
      <c r="J6" s="78">
        <v>0.5</v>
      </c>
      <c r="K6" s="68">
        <v>0.5</v>
      </c>
      <c r="L6" s="79">
        <v>1</v>
      </c>
      <c r="M6" s="75"/>
      <c r="N6" s="70"/>
      <c r="O6" s="73"/>
      <c r="P6" s="78">
        <v>0.5</v>
      </c>
      <c r="Q6" s="68">
        <v>0.5</v>
      </c>
      <c r="R6" s="79">
        <v>1</v>
      </c>
    </row>
    <row r="7" spans="1:18" x14ac:dyDescent="0.25">
      <c r="A7" s="68" t="s">
        <v>182</v>
      </c>
      <c r="B7" s="69" t="s">
        <v>178</v>
      </c>
      <c r="C7" s="71" t="s">
        <v>183</v>
      </c>
      <c r="D7" s="80"/>
      <c r="E7" s="70"/>
      <c r="F7" s="81"/>
      <c r="G7" s="74">
        <v>0.5</v>
      </c>
      <c r="H7" s="68">
        <v>0.5</v>
      </c>
      <c r="I7" s="72">
        <v>1</v>
      </c>
      <c r="J7" s="78">
        <v>0.5</v>
      </c>
      <c r="K7" s="68">
        <v>0.5</v>
      </c>
      <c r="L7" s="79">
        <v>1</v>
      </c>
      <c r="M7" s="75"/>
      <c r="N7" s="70"/>
      <c r="O7" s="73"/>
      <c r="P7" s="78">
        <v>0.5</v>
      </c>
      <c r="Q7" s="68">
        <v>0.5</v>
      </c>
      <c r="R7" s="79">
        <v>1</v>
      </c>
    </row>
    <row r="8" spans="1:18" x14ac:dyDescent="0.25">
      <c r="A8" s="68" t="s">
        <v>184</v>
      </c>
      <c r="B8" s="69" t="s">
        <v>185</v>
      </c>
      <c r="C8" s="71" t="s">
        <v>186</v>
      </c>
      <c r="D8" s="80"/>
      <c r="E8" s="70"/>
      <c r="F8" s="81"/>
      <c r="G8" s="74">
        <v>1</v>
      </c>
      <c r="H8" s="68">
        <v>1</v>
      </c>
      <c r="I8" s="72">
        <v>2</v>
      </c>
      <c r="J8" s="78">
        <v>1</v>
      </c>
      <c r="K8" s="68">
        <v>1</v>
      </c>
      <c r="L8" s="79">
        <v>2</v>
      </c>
      <c r="M8" s="75"/>
      <c r="N8" s="70"/>
      <c r="O8" s="73"/>
      <c r="P8" s="78">
        <v>1</v>
      </c>
      <c r="Q8" s="68">
        <v>1</v>
      </c>
      <c r="R8" s="79">
        <v>2</v>
      </c>
    </row>
    <row r="9" spans="1:18" x14ac:dyDescent="0.25">
      <c r="A9" s="68" t="s">
        <v>29</v>
      </c>
      <c r="B9" s="69" t="s">
        <v>187</v>
      </c>
      <c r="C9" s="71" t="s">
        <v>188</v>
      </c>
      <c r="D9" s="78">
        <v>1</v>
      </c>
      <c r="E9" s="68">
        <v>1</v>
      </c>
      <c r="F9" s="79">
        <v>2</v>
      </c>
      <c r="G9" s="74">
        <v>2</v>
      </c>
      <c r="H9" s="68">
        <v>6</v>
      </c>
      <c r="I9" s="72">
        <v>8</v>
      </c>
      <c r="J9" s="78">
        <v>2</v>
      </c>
      <c r="K9" s="68">
        <v>8</v>
      </c>
      <c r="L9" s="79">
        <v>10</v>
      </c>
      <c r="M9" s="75"/>
      <c r="N9" s="70"/>
      <c r="O9" s="73"/>
      <c r="P9" s="78">
        <v>2</v>
      </c>
      <c r="Q9" s="68">
        <v>8</v>
      </c>
      <c r="R9" s="79">
        <v>10</v>
      </c>
    </row>
    <row r="10" spans="1:18" x14ac:dyDescent="0.25">
      <c r="A10" s="68" t="s">
        <v>189</v>
      </c>
      <c r="B10" s="69" t="s">
        <v>190</v>
      </c>
      <c r="C10" s="71" t="s">
        <v>191</v>
      </c>
      <c r="D10" s="78">
        <v>0.75</v>
      </c>
      <c r="E10" s="68">
        <v>0.25</v>
      </c>
      <c r="F10" s="79">
        <v>1</v>
      </c>
      <c r="G10" s="74">
        <v>1</v>
      </c>
      <c r="H10" s="68">
        <v>0</v>
      </c>
      <c r="I10" s="72">
        <v>1</v>
      </c>
      <c r="J10" s="78">
        <v>1</v>
      </c>
      <c r="K10" s="68">
        <v>1</v>
      </c>
      <c r="L10" s="79">
        <v>2</v>
      </c>
      <c r="M10" s="75"/>
      <c r="N10" s="70"/>
      <c r="O10" s="73"/>
      <c r="P10" s="78">
        <v>1</v>
      </c>
      <c r="Q10" s="68">
        <v>1</v>
      </c>
      <c r="R10" s="79">
        <v>2</v>
      </c>
    </row>
    <row r="11" spans="1:18" x14ac:dyDescent="0.25">
      <c r="A11" s="68" t="s">
        <v>192</v>
      </c>
      <c r="B11" s="69" t="s">
        <v>193</v>
      </c>
      <c r="C11" s="71" t="s">
        <v>194</v>
      </c>
      <c r="D11" s="78">
        <v>1</v>
      </c>
      <c r="E11" s="68">
        <v>0</v>
      </c>
      <c r="F11" s="79">
        <v>1</v>
      </c>
      <c r="G11" s="75"/>
      <c r="H11" s="70"/>
      <c r="I11" s="73"/>
      <c r="J11" s="78">
        <v>1</v>
      </c>
      <c r="K11" s="68">
        <v>0</v>
      </c>
      <c r="L11" s="79">
        <v>1</v>
      </c>
      <c r="M11" s="75"/>
      <c r="N11" s="70"/>
      <c r="O11" s="73"/>
      <c r="P11" s="78">
        <v>1</v>
      </c>
      <c r="Q11" s="68">
        <v>0</v>
      </c>
      <c r="R11" s="79">
        <v>1</v>
      </c>
    </row>
    <row r="12" spans="1:18" x14ac:dyDescent="0.25">
      <c r="A12" s="68" t="s">
        <v>195</v>
      </c>
      <c r="B12" s="69" t="s">
        <v>196</v>
      </c>
      <c r="C12" s="71" t="s">
        <v>197</v>
      </c>
      <c r="D12" s="78">
        <v>1</v>
      </c>
      <c r="E12" s="68">
        <v>2</v>
      </c>
      <c r="F12" s="79">
        <v>3</v>
      </c>
      <c r="G12" s="74">
        <v>1</v>
      </c>
      <c r="H12" s="68">
        <v>3</v>
      </c>
      <c r="I12" s="72">
        <v>4</v>
      </c>
      <c r="J12" s="78">
        <v>3</v>
      </c>
      <c r="K12" s="68">
        <v>4</v>
      </c>
      <c r="L12" s="79">
        <v>7</v>
      </c>
      <c r="M12" s="75"/>
      <c r="N12" s="70"/>
      <c r="O12" s="73"/>
      <c r="P12" s="78">
        <v>3</v>
      </c>
      <c r="Q12" s="68">
        <v>4</v>
      </c>
      <c r="R12" s="79">
        <v>7</v>
      </c>
    </row>
    <row r="13" spans="1:18" x14ac:dyDescent="0.25">
      <c r="A13" s="68" t="s">
        <v>198</v>
      </c>
      <c r="B13" s="69" t="s">
        <v>199</v>
      </c>
      <c r="C13" s="71" t="s">
        <v>200</v>
      </c>
      <c r="D13" s="80"/>
      <c r="E13" s="70"/>
      <c r="F13" s="81"/>
      <c r="G13" s="74">
        <v>1</v>
      </c>
      <c r="H13" s="68">
        <v>5</v>
      </c>
      <c r="I13" s="72">
        <v>6</v>
      </c>
      <c r="J13" s="78">
        <v>2</v>
      </c>
      <c r="K13" s="68">
        <v>4</v>
      </c>
      <c r="L13" s="79">
        <v>6</v>
      </c>
      <c r="M13" s="75"/>
      <c r="N13" s="70"/>
      <c r="O13" s="73"/>
      <c r="P13" s="78">
        <v>2</v>
      </c>
      <c r="Q13" s="68">
        <v>4</v>
      </c>
      <c r="R13" s="79">
        <v>6</v>
      </c>
    </row>
    <row r="14" spans="1:18" x14ac:dyDescent="0.25">
      <c r="A14" s="68" t="s">
        <v>48</v>
      </c>
      <c r="B14" s="69" t="s">
        <v>201</v>
      </c>
      <c r="C14" s="71" t="s">
        <v>202</v>
      </c>
      <c r="D14" s="78">
        <v>1</v>
      </c>
      <c r="E14" s="68">
        <v>2</v>
      </c>
      <c r="F14" s="79">
        <v>3</v>
      </c>
      <c r="G14" s="74">
        <v>2</v>
      </c>
      <c r="H14" s="68">
        <v>5</v>
      </c>
      <c r="I14" s="72">
        <v>7</v>
      </c>
      <c r="J14" s="78">
        <v>2</v>
      </c>
      <c r="K14" s="68">
        <v>8</v>
      </c>
      <c r="L14" s="79">
        <v>10</v>
      </c>
      <c r="M14" s="75"/>
      <c r="N14" s="70"/>
      <c r="O14" s="73"/>
      <c r="P14" s="78">
        <v>2</v>
      </c>
      <c r="Q14" s="68">
        <v>8</v>
      </c>
      <c r="R14" s="79">
        <v>10</v>
      </c>
    </row>
    <row r="15" spans="1:18" x14ac:dyDescent="0.25">
      <c r="A15" s="68" t="s">
        <v>203</v>
      </c>
      <c r="B15" s="69" t="s">
        <v>204</v>
      </c>
      <c r="C15" s="71" t="s">
        <v>205</v>
      </c>
      <c r="D15" s="80"/>
      <c r="E15" s="70"/>
      <c r="F15" s="81"/>
      <c r="G15" s="74">
        <v>2</v>
      </c>
      <c r="H15" s="68">
        <v>3</v>
      </c>
      <c r="I15" s="72">
        <v>5</v>
      </c>
      <c r="J15" s="78">
        <v>2</v>
      </c>
      <c r="K15" s="68">
        <v>3</v>
      </c>
      <c r="L15" s="79">
        <v>5</v>
      </c>
      <c r="M15" s="75"/>
      <c r="N15" s="70"/>
      <c r="O15" s="73"/>
      <c r="P15" s="78">
        <v>2</v>
      </c>
      <c r="Q15" s="68">
        <v>3</v>
      </c>
      <c r="R15" s="79">
        <v>5</v>
      </c>
    </row>
    <row r="16" spans="1:18" x14ac:dyDescent="0.25">
      <c r="A16" s="68" t="s">
        <v>206</v>
      </c>
      <c r="B16" s="69" t="s">
        <v>207</v>
      </c>
      <c r="C16" s="71" t="s">
        <v>208</v>
      </c>
      <c r="D16" s="80"/>
      <c r="E16" s="70"/>
      <c r="F16" s="81"/>
      <c r="G16" s="74">
        <v>1</v>
      </c>
      <c r="H16" s="68">
        <v>2</v>
      </c>
      <c r="I16" s="72">
        <v>3</v>
      </c>
      <c r="J16" s="78">
        <v>1</v>
      </c>
      <c r="K16" s="68">
        <v>2</v>
      </c>
      <c r="L16" s="79">
        <v>3</v>
      </c>
      <c r="M16" s="75"/>
      <c r="N16" s="70"/>
      <c r="O16" s="73"/>
      <c r="P16" s="78">
        <v>1</v>
      </c>
      <c r="Q16" s="68">
        <v>2</v>
      </c>
      <c r="R16" s="79">
        <v>3</v>
      </c>
    </row>
    <row r="17" spans="1:18" x14ac:dyDescent="0.25">
      <c r="A17" s="68" t="s">
        <v>209</v>
      </c>
      <c r="B17" s="69" t="s">
        <v>210</v>
      </c>
      <c r="C17" s="71" t="s">
        <v>211</v>
      </c>
      <c r="D17" s="78">
        <v>1</v>
      </c>
      <c r="E17" s="68">
        <v>1</v>
      </c>
      <c r="F17" s="79">
        <v>2</v>
      </c>
      <c r="G17" s="74">
        <v>1</v>
      </c>
      <c r="H17" s="68">
        <v>5</v>
      </c>
      <c r="I17" s="72">
        <v>6</v>
      </c>
      <c r="J17" s="78">
        <v>2</v>
      </c>
      <c r="K17" s="68">
        <v>6</v>
      </c>
      <c r="L17" s="79">
        <v>8</v>
      </c>
      <c r="M17" s="75"/>
      <c r="N17" s="70"/>
      <c r="O17" s="73"/>
      <c r="P17" s="78">
        <v>2</v>
      </c>
      <c r="Q17" s="68">
        <v>6</v>
      </c>
      <c r="R17" s="79">
        <v>8</v>
      </c>
    </row>
    <row r="18" spans="1:18" x14ac:dyDescent="0.25">
      <c r="A18" s="68" t="s">
        <v>212</v>
      </c>
      <c r="B18" s="69" t="s">
        <v>213</v>
      </c>
      <c r="C18" s="71" t="s">
        <v>214</v>
      </c>
      <c r="D18" s="78">
        <v>1</v>
      </c>
      <c r="E18" s="68">
        <v>2</v>
      </c>
      <c r="F18" s="79">
        <v>3</v>
      </c>
      <c r="G18" s="74">
        <v>1</v>
      </c>
      <c r="H18" s="68">
        <v>8</v>
      </c>
      <c r="I18" s="72">
        <v>9</v>
      </c>
      <c r="J18" s="78">
        <v>4</v>
      </c>
      <c r="K18" s="68">
        <v>8</v>
      </c>
      <c r="L18" s="79">
        <v>12</v>
      </c>
      <c r="M18" s="75"/>
      <c r="N18" s="70"/>
      <c r="O18" s="73"/>
      <c r="P18" s="78">
        <v>4</v>
      </c>
      <c r="Q18" s="68">
        <v>8</v>
      </c>
      <c r="R18" s="79">
        <v>12</v>
      </c>
    </row>
    <row r="19" spans="1:18" x14ac:dyDescent="0.25">
      <c r="A19" s="68" t="s">
        <v>215</v>
      </c>
      <c r="B19" s="69" t="s">
        <v>216</v>
      </c>
      <c r="C19" s="71" t="s">
        <v>217</v>
      </c>
      <c r="D19" s="78">
        <v>2</v>
      </c>
      <c r="E19" s="68">
        <v>2</v>
      </c>
      <c r="F19" s="79">
        <v>4</v>
      </c>
      <c r="G19" s="74">
        <v>1</v>
      </c>
      <c r="H19" s="68">
        <v>3</v>
      </c>
      <c r="I19" s="72">
        <v>4</v>
      </c>
      <c r="J19" s="78">
        <v>2</v>
      </c>
      <c r="K19" s="68">
        <v>6</v>
      </c>
      <c r="L19" s="79">
        <v>8</v>
      </c>
      <c r="M19" s="75"/>
      <c r="N19" s="70"/>
      <c r="O19" s="73"/>
      <c r="P19" s="78">
        <v>2</v>
      </c>
      <c r="Q19" s="68">
        <v>6</v>
      </c>
      <c r="R19" s="79">
        <v>8</v>
      </c>
    </row>
    <row r="20" spans="1:18" x14ac:dyDescent="0.25">
      <c r="A20" s="68" t="s">
        <v>64</v>
      </c>
      <c r="B20" s="69" t="s">
        <v>218</v>
      </c>
      <c r="C20" s="71" t="s">
        <v>219</v>
      </c>
      <c r="D20" s="78">
        <v>1</v>
      </c>
      <c r="E20" s="68">
        <v>0</v>
      </c>
      <c r="F20" s="79">
        <v>1</v>
      </c>
      <c r="G20" s="74">
        <v>1</v>
      </c>
      <c r="H20" s="68">
        <v>6</v>
      </c>
      <c r="I20" s="72">
        <v>7</v>
      </c>
      <c r="J20" s="78">
        <v>2</v>
      </c>
      <c r="K20" s="68">
        <v>6</v>
      </c>
      <c r="L20" s="79">
        <v>8</v>
      </c>
      <c r="M20" s="75"/>
      <c r="N20" s="70"/>
      <c r="O20" s="73"/>
      <c r="P20" s="78">
        <v>2</v>
      </c>
      <c r="Q20" s="68">
        <v>6</v>
      </c>
      <c r="R20" s="79">
        <v>8</v>
      </c>
    </row>
    <row r="21" spans="1:18" x14ac:dyDescent="0.25">
      <c r="A21" s="68" t="s">
        <v>220</v>
      </c>
      <c r="B21" s="69" t="s">
        <v>221</v>
      </c>
      <c r="C21" s="71" t="s">
        <v>222</v>
      </c>
      <c r="D21" s="78">
        <v>1</v>
      </c>
      <c r="E21" s="68">
        <v>0</v>
      </c>
      <c r="F21" s="79">
        <v>1</v>
      </c>
      <c r="G21" s="74">
        <v>1</v>
      </c>
      <c r="H21" s="68">
        <v>0</v>
      </c>
      <c r="I21" s="72">
        <v>1</v>
      </c>
      <c r="J21" s="78">
        <v>1</v>
      </c>
      <c r="K21" s="68">
        <v>1</v>
      </c>
      <c r="L21" s="79">
        <v>2</v>
      </c>
      <c r="M21" s="75"/>
      <c r="N21" s="70"/>
      <c r="O21" s="73"/>
      <c r="P21" s="78">
        <v>1</v>
      </c>
      <c r="Q21" s="68">
        <v>1</v>
      </c>
      <c r="R21" s="79">
        <v>2</v>
      </c>
    </row>
    <row r="22" spans="1:18" x14ac:dyDescent="0.25">
      <c r="A22" s="68" t="s">
        <v>223</v>
      </c>
      <c r="B22" s="69" t="s">
        <v>224</v>
      </c>
      <c r="C22" s="71" t="s">
        <v>225</v>
      </c>
      <c r="D22" s="78">
        <v>0.5</v>
      </c>
      <c r="E22" s="68">
        <v>1.5</v>
      </c>
      <c r="F22" s="79">
        <v>2</v>
      </c>
      <c r="G22" s="74">
        <v>1</v>
      </c>
      <c r="H22" s="68">
        <v>1</v>
      </c>
      <c r="I22" s="72">
        <v>2</v>
      </c>
      <c r="J22" s="78">
        <v>1</v>
      </c>
      <c r="K22" s="68">
        <v>3</v>
      </c>
      <c r="L22" s="79">
        <v>4</v>
      </c>
      <c r="M22" s="75"/>
      <c r="N22" s="70"/>
      <c r="O22" s="73"/>
      <c r="P22" s="78">
        <v>1</v>
      </c>
      <c r="Q22" s="68">
        <v>3</v>
      </c>
      <c r="R22" s="79">
        <v>4</v>
      </c>
    </row>
    <row r="23" spans="1:18" x14ac:dyDescent="0.25">
      <c r="A23" s="68" t="s">
        <v>36</v>
      </c>
      <c r="B23" s="69" t="s">
        <v>34</v>
      </c>
      <c r="C23" s="71" t="s">
        <v>226</v>
      </c>
      <c r="D23" s="78">
        <v>1</v>
      </c>
      <c r="E23" s="68">
        <v>2</v>
      </c>
      <c r="F23" s="79">
        <v>3</v>
      </c>
      <c r="G23" s="74">
        <v>1</v>
      </c>
      <c r="H23" s="68">
        <v>3</v>
      </c>
      <c r="I23" s="72">
        <v>4</v>
      </c>
      <c r="J23" s="78">
        <v>2</v>
      </c>
      <c r="K23" s="68">
        <v>5</v>
      </c>
      <c r="L23" s="79">
        <v>7</v>
      </c>
      <c r="M23" s="75"/>
      <c r="N23" s="70"/>
      <c r="O23" s="73"/>
      <c r="P23" s="78">
        <v>2</v>
      </c>
      <c r="Q23" s="68">
        <v>5</v>
      </c>
      <c r="R23" s="79">
        <v>7</v>
      </c>
    </row>
    <row r="24" spans="1:18" x14ac:dyDescent="0.25">
      <c r="A24" s="68" t="s">
        <v>227</v>
      </c>
      <c r="B24" s="69" t="s">
        <v>228</v>
      </c>
      <c r="C24" s="71" t="s">
        <v>229</v>
      </c>
      <c r="D24" s="78">
        <v>0.5</v>
      </c>
      <c r="E24" s="68">
        <v>1.5</v>
      </c>
      <c r="F24" s="79">
        <v>2</v>
      </c>
      <c r="G24" s="75"/>
      <c r="H24" s="70"/>
      <c r="I24" s="73"/>
      <c r="J24" s="78">
        <v>1</v>
      </c>
      <c r="K24" s="68">
        <v>1</v>
      </c>
      <c r="L24" s="79">
        <v>2</v>
      </c>
      <c r="M24" s="75"/>
      <c r="N24" s="70"/>
      <c r="O24" s="73"/>
      <c r="P24" s="78">
        <v>1</v>
      </c>
      <c r="Q24" s="68">
        <v>1</v>
      </c>
      <c r="R24" s="79">
        <v>2</v>
      </c>
    </row>
    <row r="25" spans="1:18" x14ac:dyDescent="0.25">
      <c r="A25" s="68" t="s">
        <v>230</v>
      </c>
      <c r="B25" s="69" t="s">
        <v>231</v>
      </c>
      <c r="C25" s="71" t="s">
        <v>232</v>
      </c>
      <c r="D25" s="80"/>
      <c r="E25" s="70"/>
      <c r="F25" s="81"/>
      <c r="G25" s="74">
        <v>1</v>
      </c>
      <c r="H25" s="68">
        <v>0</v>
      </c>
      <c r="I25" s="72">
        <v>1</v>
      </c>
      <c r="J25" s="78">
        <v>1</v>
      </c>
      <c r="K25" s="68">
        <v>0</v>
      </c>
      <c r="L25" s="79">
        <v>1</v>
      </c>
      <c r="M25" s="75"/>
      <c r="N25" s="70"/>
      <c r="O25" s="73"/>
      <c r="P25" s="78">
        <v>1</v>
      </c>
      <c r="Q25" s="68">
        <v>0</v>
      </c>
      <c r="R25" s="79">
        <v>1</v>
      </c>
    </row>
    <row r="26" spans="1:18" x14ac:dyDescent="0.25">
      <c r="A26" s="68" t="s">
        <v>92</v>
      </c>
      <c r="B26" s="69" t="s">
        <v>233</v>
      </c>
      <c r="C26" s="71" t="s">
        <v>234</v>
      </c>
      <c r="D26" s="78">
        <v>1</v>
      </c>
      <c r="E26" s="68">
        <v>0</v>
      </c>
      <c r="F26" s="79">
        <v>1</v>
      </c>
      <c r="G26" s="74">
        <v>1</v>
      </c>
      <c r="H26" s="68">
        <v>1</v>
      </c>
      <c r="I26" s="72">
        <v>2</v>
      </c>
      <c r="J26" s="78">
        <v>2</v>
      </c>
      <c r="K26" s="68">
        <v>1</v>
      </c>
      <c r="L26" s="79">
        <v>3</v>
      </c>
      <c r="M26" s="75"/>
      <c r="N26" s="70"/>
      <c r="O26" s="73"/>
      <c r="P26" s="78">
        <v>2</v>
      </c>
      <c r="Q26" s="68">
        <v>1</v>
      </c>
      <c r="R26" s="79">
        <v>3</v>
      </c>
    </row>
    <row r="27" spans="1:18" x14ac:dyDescent="0.25">
      <c r="A27" s="68" t="s">
        <v>235</v>
      </c>
      <c r="B27" s="69" t="s">
        <v>236</v>
      </c>
      <c r="C27" s="71" t="s">
        <v>237</v>
      </c>
      <c r="D27" s="80"/>
      <c r="E27" s="70"/>
      <c r="F27" s="81"/>
      <c r="G27" s="74">
        <v>2</v>
      </c>
      <c r="H27" s="68">
        <v>2</v>
      </c>
      <c r="I27" s="72">
        <v>4</v>
      </c>
      <c r="J27" s="78">
        <v>2</v>
      </c>
      <c r="K27" s="68">
        <v>2</v>
      </c>
      <c r="L27" s="79">
        <v>4</v>
      </c>
      <c r="M27" s="75"/>
      <c r="N27" s="70"/>
      <c r="O27" s="73"/>
      <c r="P27" s="78">
        <v>2</v>
      </c>
      <c r="Q27" s="68">
        <v>2</v>
      </c>
      <c r="R27" s="79">
        <v>4</v>
      </c>
    </row>
    <row r="28" spans="1:18" x14ac:dyDescent="0.25">
      <c r="A28" s="68" t="s">
        <v>238</v>
      </c>
      <c r="B28" s="69" t="s">
        <v>75</v>
      </c>
      <c r="C28" s="71" t="s">
        <v>239</v>
      </c>
      <c r="D28" s="78">
        <v>1</v>
      </c>
      <c r="E28" s="68">
        <v>1</v>
      </c>
      <c r="F28" s="79">
        <v>2</v>
      </c>
      <c r="G28" s="74">
        <v>2</v>
      </c>
      <c r="H28" s="68">
        <v>3</v>
      </c>
      <c r="I28" s="72">
        <v>5</v>
      </c>
      <c r="J28" s="78">
        <v>2</v>
      </c>
      <c r="K28" s="68">
        <v>5</v>
      </c>
      <c r="L28" s="79">
        <v>7</v>
      </c>
      <c r="M28" s="75"/>
      <c r="N28" s="70"/>
      <c r="O28" s="73"/>
      <c r="P28" s="78">
        <v>2</v>
      </c>
      <c r="Q28" s="68">
        <v>5</v>
      </c>
      <c r="R28" s="79">
        <v>7</v>
      </c>
    </row>
    <row r="29" spans="1:18" x14ac:dyDescent="0.25">
      <c r="A29" s="68" t="s">
        <v>240</v>
      </c>
      <c r="B29" s="69" t="s">
        <v>241</v>
      </c>
      <c r="C29" s="71" t="s">
        <v>242</v>
      </c>
      <c r="D29" s="80"/>
      <c r="E29" s="70"/>
      <c r="F29" s="81"/>
      <c r="G29" s="74">
        <v>0.5</v>
      </c>
      <c r="H29" s="68">
        <v>0.5</v>
      </c>
      <c r="I29" s="72">
        <v>1</v>
      </c>
      <c r="J29" s="78">
        <v>0.5</v>
      </c>
      <c r="K29" s="68">
        <v>0.5</v>
      </c>
      <c r="L29" s="79">
        <v>1</v>
      </c>
      <c r="M29" s="75"/>
      <c r="N29" s="70"/>
      <c r="O29" s="73"/>
      <c r="P29" s="78">
        <v>0.5</v>
      </c>
      <c r="Q29" s="68">
        <v>0.5</v>
      </c>
      <c r="R29" s="79">
        <v>1</v>
      </c>
    </row>
    <row r="30" spans="1:18" ht="15.75" thickBot="1" x14ac:dyDescent="0.3">
      <c r="A30" s="68" t="s">
        <v>243</v>
      </c>
      <c r="B30" s="69" t="s">
        <v>244</v>
      </c>
      <c r="C30" s="71" t="s">
        <v>245</v>
      </c>
      <c r="D30" s="82">
        <v>0.5</v>
      </c>
      <c r="E30" s="83">
        <v>0.5</v>
      </c>
      <c r="F30" s="84">
        <v>1</v>
      </c>
      <c r="G30" s="75"/>
      <c r="H30" s="70"/>
      <c r="I30" s="73"/>
      <c r="J30" s="82">
        <v>0.5</v>
      </c>
      <c r="K30" s="83">
        <v>0.5</v>
      </c>
      <c r="L30" s="84">
        <v>1</v>
      </c>
      <c r="M30" s="75"/>
      <c r="N30" s="70"/>
      <c r="O30" s="73"/>
      <c r="P30" s="82">
        <v>0.5</v>
      </c>
      <c r="Q30" s="83">
        <v>0.5</v>
      </c>
      <c r="R30" s="84">
        <v>1</v>
      </c>
    </row>
    <row r="31" spans="1:18" s="67" customFormat="1" x14ac:dyDescent="0.25">
      <c r="A31" s="1"/>
      <c r="D31" s="169" t="s">
        <v>164</v>
      </c>
      <c r="E31" s="170"/>
      <c r="F31" s="171"/>
      <c r="G31" s="172" t="s">
        <v>165</v>
      </c>
      <c r="H31" s="172"/>
      <c r="I31" s="172"/>
      <c r="J31" s="169" t="s">
        <v>166</v>
      </c>
      <c r="K31" s="170"/>
      <c r="L31" s="171"/>
      <c r="M31" s="172" t="s">
        <v>167</v>
      </c>
      <c r="N31" s="172"/>
      <c r="O31" s="172"/>
      <c r="P31" s="169" t="s">
        <v>168</v>
      </c>
      <c r="Q31" s="170"/>
      <c r="R31" s="171"/>
    </row>
    <row r="32" spans="1:18" s="67" customFormat="1" x14ac:dyDescent="0.25">
      <c r="A32" s="1" t="s">
        <v>169</v>
      </c>
      <c r="B32" s="67" t="s">
        <v>170</v>
      </c>
      <c r="C32" s="67" t="s">
        <v>246</v>
      </c>
      <c r="D32" s="76" t="s">
        <v>24</v>
      </c>
      <c r="E32" s="160" t="s">
        <v>172</v>
      </c>
      <c r="F32" s="77" t="s">
        <v>164</v>
      </c>
      <c r="G32" s="160" t="s">
        <v>24</v>
      </c>
      <c r="H32" s="160" t="s">
        <v>172</v>
      </c>
      <c r="I32" s="160" t="s">
        <v>165</v>
      </c>
      <c r="J32" s="76" t="s">
        <v>24</v>
      </c>
      <c r="K32" s="160" t="s">
        <v>172</v>
      </c>
      <c r="L32" s="77" t="s">
        <v>166</v>
      </c>
      <c r="M32" s="160" t="s">
        <v>24</v>
      </c>
      <c r="N32" s="160" t="s">
        <v>172</v>
      </c>
      <c r="O32" s="160" t="s">
        <v>167</v>
      </c>
      <c r="P32" s="76" t="s">
        <v>24</v>
      </c>
      <c r="Q32" s="160" t="s">
        <v>172</v>
      </c>
      <c r="R32" s="77" t="s">
        <v>168</v>
      </c>
    </row>
    <row r="33" spans="1:18" x14ac:dyDescent="0.25">
      <c r="A33" s="68" t="s">
        <v>247</v>
      </c>
      <c r="B33" s="69" t="s">
        <v>248</v>
      </c>
      <c r="C33" s="71" t="s">
        <v>249</v>
      </c>
      <c r="D33" s="80"/>
      <c r="E33" s="70"/>
      <c r="F33" s="81"/>
      <c r="G33" s="75"/>
      <c r="H33" s="70"/>
      <c r="I33" s="73"/>
      <c r="J33" s="80"/>
      <c r="K33" s="70"/>
      <c r="L33" s="81"/>
      <c r="M33" s="74">
        <v>2</v>
      </c>
      <c r="N33" s="68">
        <v>4</v>
      </c>
      <c r="O33" s="72">
        <v>6</v>
      </c>
      <c r="P33" s="78">
        <v>2</v>
      </c>
      <c r="Q33" s="68">
        <v>4</v>
      </c>
      <c r="R33" s="79">
        <v>6</v>
      </c>
    </row>
    <row r="34" spans="1:18" x14ac:dyDescent="0.25">
      <c r="A34" s="68" t="s">
        <v>250</v>
      </c>
      <c r="B34" s="69" t="s">
        <v>251</v>
      </c>
      <c r="C34" s="71" t="s">
        <v>252</v>
      </c>
      <c r="D34" s="80"/>
      <c r="E34" s="70"/>
      <c r="F34" s="81"/>
      <c r="G34" s="75"/>
      <c r="H34" s="70"/>
      <c r="I34" s="73"/>
      <c r="J34" s="80"/>
      <c r="K34" s="70"/>
      <c r="L34" s="81"/>
      <c r="M34" s="74">
        <v>1</v>
      </c>
      <c r="N34" s="68">
        <v>3</v>
      </c>
      <c r="O34" s="72">
        <v>4</v>
      </c>
      <c r="P34" s="78">
        <v>1</v>
      </c>
      <c r="Q34" s="68">
        <v>3</v>
      </c>
      <c r="R34" s="79">
        <v>4</v>
      </c>
    </row>
    <row r="35" spans="1:18" x14ac:dyDescent="0.25">
      <c r="A35" s="68" t="s">
        <v>117</v>
      </c>
      <c r="B35" s="69" t="s">
        <v>253</v>
      </c>
      <c r="C35" s="71" t="s">
        <v>254</v>
      </c>
      <c r="D35" s="80"/>
      <c r="E35" s="70"/>
      <c r="F35" s="81"/>
      <c r="G35" s="75"/>
      <c r="H35" s="70"/>
      <c r="I35" s="73"/>
      <c r="J35" s="80"/>
      <c r="K35" s="70"/>
      <c r="L35" s="81"/>
      <c r="M35" s="74">
        <v>1</v>
      </c>
      <c r="N35" s="68">
        <v>3</v>
      </c>
      <c r="O35" s="72">
        <v>4</v>
      </c>
      <c r="P35" s="78">
        <v>1</v>
      </c>
      <c r="Q35" s="68">
        <v>3</v>
      </c>
      <c r="R35" s="79">
        <v>4</v>
      </c>
    </row>
    <row r="36" spans="1:18" x14ac:dyDescent="0.25">
      <c r="A36" s="68" t="s">
        <v>138</v>
      </c>
      <c r="B36" s="69" t="s">
        <v>255</v>
      </c>
      <c r="C36" s="71" t="s">
        <v>256</v>
      </c>
      <c r="D36" s="80"/>
      <c r="E36" s="70"/>
      <c r="F36" s="81"/>
      <c r="G36" s="75"/>
      <c r="H36" s="70"/>
      <c r="I36" s="73"/>
      <c r="J36" s="80"/>
      <c r="K36" s="70"/>
      <c r="L36" s="81"/>
      <c r="M36" s="74">
        <v>2</v>
      </c>
      <c r="N36" s="68">
        <v>4</v>
      </c>
      <c r="O36" s="72">
        <v>6</v>
      </c>
      <c r="P36" s="78">
        <v>2</v>
      </c>
      <c r="Q36" s="68">
        <v>4</v>
      </c>
      <c r="R36" s="79">
        <v>6</v>
      </c>
    </row>
    <row r="37" spans="1:18" x14ac:dyDescent="0.25">
      <c r="A37" s="68" t="s">
        <v>123</v>
      </c>
      <c r="B37" s="69" t="s">
        <v>213</v>
      </c>
      <c r="C37" s="71" t="s">
        <v>257</v>
      </c>
      <c r="D37" s="80"/>
      <c r="E37" s="70"/>
      <c r="F37" s="81"/>
      <c r="G37" s="75"/>
      <c r="H37" s="70"/>
      <c r="I37" s="73"/>
      <c r="J37" s="80"/>
      <c r="K37" s="70"/>
      <c r="L37" s="81"/>
      <c r="M37" s="74">
        <v>6</v>
      </c>
      <c r="N37" s="68">
        <v>14</v>
      </c>
      <c r="O37" s="72">
        <v>20</v>
      </c>
      <c r="P37" s="78">
        <v>6</v>
      </c>
      <c r="Q37" s="68">
        <v>14</v>
      </c>
      <c r="R37" s="79">
        <v>20</v>
      </c>
    </row>
    <row r="38" spans="1:18" x14ac:dyDescent="0.25">
      <c r="A38" s="68" t="s">
        <v>258</v>
      </c>
      <c r="B38" s="69" t="s">
        <v>259</v>
      </c>
      <c r="C38" s="71" t="s">
        <v>260</v>
      </c>
      <c r="D38" s="80"/>
      <c r="E38" s="70"/>
      <c r="F38" s="81"/>
      <c r="G38" s="75"/>
      <c r="H38" s="70"/>
      <c r="I38" s="73"/>
      <c r="J38" s="80"/>
      <c r="K38" s="70"/>
      <c r="L38" s="81"/>
      <c r="M38" s="74">
        <v>2</v>
      </c>
      <c r="N38" s="68">
        <v>4</v>
      </c>
      <c r="O38" s="72">
        <v>6</v>
      </c>
      <c r="P38" s="78">
        <v>2</v>
      </c>
      <c r="Q38" s="68">
        <v>4</v>
      </c>
      <c r="R38" s="79">
        <v>6</v>
      </c>
    </row>
    <row r="39" spans="1:18" x14ac:dyDescent="0.25">
      <c r="A39" s="68" t="s">
        <v>151</v>
      </c>
      <c r="B39" s="69" t="s">
        <v>144</v>
      </c>
      <c r="C39" s="71" t="s">
        <v>261</v>
      </c>
      <c r="D39" s="80"/>
      <c r="E39" s="70"/>
      <c r="F39" s="81"/>
      <c r="G39" s="75"/>
      <c r="H39" s="70"/>
      <c r="I39" s="73"/>
      <c r="J39" s="80"/>
      <c r="K39" s="70"/>
      <c r="L39" s="81"/>
      <c r="M39" s="74">
        <v>2</v>
      </c>
      <c r="N39" s="68">
        <v>2</v>
      </c>
      <c r="O39" s="72">
        <v>4</v>
      </c>
      <c r="P39" s="78">
        <v>2</v>
      </c>
      <c r="Q39" s="68">
        <v>2</v>
      </c>
      <c r="R39" s="79">
        <v>4</v>
      </c>
    </row>
    <row r="40" spans="1:18" x14ac:dyDescent="0.25">
      <c r="A40" s="68" t="s">
        <v>262</v>
      </c>
      <c r="B40" s="69" t="s">
        <v>263</v>
      </c>
      <c r="C40" s="71" t="s">
        <v>264</v>
      </c>
      <c r="D40" s="80"/>
      <c r="E40" s="70"/>
      <c r="F40" s="81"/>
      <c r="G40" s="74">
        <v>2</v>
      </c>
      <c r="H40" s="68">
        <v>6</v>
      </c>
      <c r="I40" s="72">
        <v>8</v>
      </c>
      <c r="J40" s="78">
        <v>2</v>
      </c>
      <c r="K40" s="68">
        <v>6</v>
      </c>
      <c r="L40" s="79">
        <v>8</v>
      </c>
      <c r="M40" s="74">
        <v>2</v>
      </c>
      <c r="N40" s="68">
        <v>6</v>
      </c>
      <c r="O40" s="72">
        <v>8</v>
      </c>
      <c r="P40" s="78">
        <v>4</v>
      </c>
      <c r="Q40" s="68">
        <v>12</v>
      </c>
      <c r="R40" s="79">
        <v>16</v>
      </c>
    </row>
    <row r="41" spans="1:18" x14ac:dyDescent="0.25">
      <c r="A41" s="68" t="s">
        <v>157</v>
      </c>
      <c r="B41" s="69" t="s">
        <v>265</v>
      </c>
      <c r="C41" s="71" t="s">
        <v>266</v>
      </c>
      <c r="D41" s="80"/>
      <c r="E41" s="70"/>
      <c r="F41" s="81"/>
      <c r="G41" s="75"/>
      <c r="H41" s="70"/>
      <c r="I41" s="73"/>
      <c r="J41" s="80"/>
      <c r="K41" s="70"/>
      <c r="L41" s="81"/>
      <c r="M41" s="74">
        <v>2</v>
      </c>
      <c r="N41" s="68">
        <v>2</v>
      </c>
      <c r="O41" s="72">
        <v>4</v>
      </c>
      <c r="P41" s="78">
        <v>2</v>
      </c>
      <c r="Q41" s="68">
        <v>2</v>
      </c>
      <c r="R41" s="79">
        <v>4</v>
      </c>
    </row>
    <row r="42" spans="1:18" x14ac:dyDescent="0.25">
      <c r="A42" s="68" t="s">
        <v>267</v>
      </c>
      <c r="B42" s="69" t="s">
        <v>268</v>
      </c>
      <c r="C42" s="71" t="s">
        <v>269</v>
      </c>
      <c r="D42" s="80"/>
      <c r="E42" s="70"/>
      <c r="F42" s="81"/>
      <c r="G42" s="75"/>
      <c r="H42" s="70"/>
      <c r="I42" s="73"/>
      <c r="J42" s="80"/>
      <c r="K42" s="70"/>
      <c r="L42" s="81"/>
      <c r="M42" s="74">
        <v>1</v>
      </c>
      <c r="N42" s="68">
        <v>3</v>
      </c>
      <c r="O42" s="72">
        <v>4</v>
      </c>
      <c r="P42" s="78">
        <v>1</v>
      </c>
      <c r="Q42" s="68">
        <v>3</v>
      </c>
      <c r="R42" s="79">
        <v>4</v>
      </c>
    </row>
    <row r="43" spans="1:18" x14ac:dyDescent="0.25">
      <c r="A43" s="68" t="s">
        <v>145</v>
      </c>
      <c r="B43" s="69" t="s">
        <v>270</v>
      </c>
      <c r="C43" s="71" t="s">
        <v>271</v>
      </c>
      <c r="D43" s="80"/>
      <c r="E43" s="70"/>
      <c r="F43" s="81"/>
      <c r="G43" s="75"/>
      <c r="H43" s="70"/>
      <c r="I43" s="73"/>
      <c r="J43" s="80"/>
      <c r="K43" s="70"/>
      <c r="L43" s="81"/>
      <c r="M43" s="74">
        <v>1</v>
      </c>
      <c r="N43" s="68">
        <v>1</v>
      </c>
      <c r="O43" s="72">
        <v>2</v>
      </c>
      <c r="P43" s="78">
        <v>1</v>
      </c>
      <c r="Q43" s="68">
        <v>1</v>
      </c>
      <c r="R43" s="79">
        <v>2</v>
      </c>
    </row>
    <row r="44" spans="1:18" x14ac:dyDescent="0.25">
      <c r="A44" s="68" t="s">
        <v>272</v>
      </c>
      <c r="B44" s="69" t="s">
        <v>273</v>
      </c>
      <c r="C44" s="71" t="s">
        <v>274</v>
      </c>
      <c r="D44" s="80"/>
      <c r="E44" s="70"/>
      <c r="F44" s="81"/>
      <c r="G44" s="75"/>
      <c r="H44" s="70"/>
      <c r="I44" s="73"/>
      <c r="J44" s="80"/>
      <c r="K44" s="70"/>
      <c r="L44" s="81"/>
      <c r="M44" s="74">
        <v>2</v>
      </c>
      <c r="N44" s="68">
        <v>2</v>
      </c>
      <c r="O44" s="72">
        <v>4</v>
      </c>
      <c r="P44" s="78">
        <v>2</v>
      </c>
      <c r="Q44" s="68">
        <v>2</v>
      </c>
      <c r="R44" s="79">
        <v>4</v>
      </c>
    </row>
    <row r="45" spans="1:18" x14ac:dyDescent="0.25">
      <c r="A45" s="68" t="s">
        <v>275</v>
      </c>
      <c r="B45" s="69" t="s">
        <v>276</v>
      </c>
      <c r="C45" s="71" t="s">
        <v>277</v>
      </c>
      <c r="D45" s="80"/>
      <c r="E45" s="70"/>
      <c r="F45" s="81"/>
      <c r="G45" s="75"/>
      <c r="H45" s="70"/>
      <c r="I45" s="73"/>
      <c r="J45" s="80"/>
      <c r="K45" s="70"/>
      <c r="L45" s="81"/>
      <c r="M45" s="74">
        <v>1</v>
      </c>
      <c r="N45" s="68">
        <v>3</v>
      </c>
      <c r="O45" s="72">
        <v>4</v>
      </c>
      <c r="P45" s="78">
        <v>1</v>
      </c>
      <c r="Q45" s="68">
        <v>3</v>
      </c>
      <c r="R45" s="79">
        <v>4</v>
      </c>
    </row>
    <row r="46" spans="1:18" ht="15.75" thickBot="1" x14ac:dyDescent="0.3">
      <c r="A46" s="68" t="s">
        <v>278</v>
      </c>
      <c r="B46" s="69" t="s">
        <v>279</v>
      </c>
      <c r="C46" s="71" t="s">
        <v>280</v>
      </c>
      <c r="D46" s="85"/>
      <c r="E46" s="86"/>
      <c r="F46" s="87"/>
      <c r="G46" s="75"/>
      <c r="H46" s="70"/>
      <c r="I46" s="73"/>
      <c r="J46" s="85"/>
      <c r="K46" s="86"/>
      <c r="L46" s="87"/>
      <c r="M46" s="74">
        <v>1</v>
      </c>
      <c r="N46" s="68">
        <v>7</v>
      </c>
      <c r="O46" s="72">
        <v>8</v>
      </c>
      <c r="P46" s="82">
        <v>1</v>
      </c>
      <c r="Q46" s="83">
        <v>7</v>
      </c>
      <c r="R46" s="84">
        <v>8</v>
      </c>
    </row>
    <row r="47" spans="1:18" s="67" customFormat="1" x14ac:dyDescent="0.25">
      <c r="A47" s="1"/>
      <c r="D47" s="169" t="s">
        <v>164</v>
      </c>
      <c r="E47" s="170"/>
      <c r="F47" s="171"/>
      <c r="G47" s="172" t="s">
        <v>165</v>
      </c>
      <c r="H47" s="172"/>
      <c r="I47" s="172"/>
      <c r="J47" s="169" t="s">
        <v>166</v>
      </c>
      <c r="K47" s="170"/>
      <c r="L47" s="171"/>
      <c r="M47" s="172" t="s">
        <v>167</v>
      </c>
      <c r="N47" s="172"/>
      <c r="O47" s="172"/>
      <c r="P47" s="169" t="s">
        <v>168</v>
      </c>
      <c r="Q47" s="170"/>
      <c r="R47" s="171"/>
    </row>
    <row r="48" spans="1:18" s="67" customFormat="1" x14ac:dyDescent="0.25">
      <c r="A48" s="1" t="s">
        <v>169</v>
      </c>
      <c r="B48" s="67" t="s">
        <v>170</v>
      </c>
      <c r="C48" s="67" t="s">
        <v>281</v>
      </c>
      <c r="D48" s="76" t="s">
        <v>24</v>
      </c>
      <c r="E48" s="160" t="s">
        <v>172</v>
      </c>
      <c r="F48" s="77" t="s">
        <v>164</v>
      </c>
      <c r="G48" s="160" t="s">
        <v>24</v>
      </c>
      <c r="H48" s="160" t="s">
        <v>172</v>
      </c>
      <c r="I48" s="160" t="s">
        <v>165</v>
      </c>
      <c r="J48" s="76" t="s">
        <v>24</v>
      </c>
      <c r="K48" s="160" t="s">
        <v>172</v>
      </c>
      <c r="L48" s="77" t="s">
        <v>166</v>
      </c>
      <c r="M48" s="160" t="s">
        <v>24</v>
      </c>
      <c r="N48" s="160" t="s">
        <v>172</v>
      </c>
      <c r="O48" s="160" t="s">
        <v>167</v>
      </c>
      <c r="P48" s="76" t="s">
        <v>24</v>
      </c>
      <c r="Q48" s="160" t="s">
        <v>172</v>
      </c>
      <c r="R48" s="77" t="s">
        <v>168</v>
      </c>
    </row>
    <row r="49" spans="1:18" x14ac:dyDescent="0.25">
      <c r="A49" s="68" t="s">
        <v>282</v>
      </c>
      <c r="B49" s="69" t="s">
        <v>283</v>
      </c>
      <c r="C49" s="71" t="s">
        <v>284</v>
      </c>
      <c r="D49" s="80"/>
      <c r="E49" s="70"/>
      <c r="F49" s="81"/>
      <c r="G49" s="74">
        <v>2</v>
      </c>
      <c r="H49" s="68">
        <v>0</v>
      </c>
      <c r="I49" s="72">
        <v>2</v>
      </c>
      <c r="J49" s="78">
        <v>2</v>
      </c>
      <c r="K49" s="68">
        <v>0</v>
      </c>
      <c r="L49" s="79">
        <v>2</v>
      </c>
      <c r="M49" s="75"/>
      <c r="N49" s="70"/>
      <c r="O49" s="73"/>
      <c r="P49" s="78">
        <v>2</v>
      </c>
      <c r="Q49" s="68">
        <v>0</v>
      </c>
      <c r="R49" s="79">
        <v>2</v>
      </c>
    </row>
    <row r="50" spans="1:18" x14ac:dyDescent="0.25">
      <c r="A50" s="68" t="s">
        <v>285</v>
      </c>
      <c r="B50" s="69" t="s">
        <v>286</v>
      </c>
      <c r="C50" s="71" t="s">
        <v>287</v>
      </c>
      <c r="D50" s="80"/>
      <c r="E50" s="70"/>
      <c r="F50" s="81"/>
      <c r="G50" s="74">
        <v>1.5</v>
      </c>
      <c r="H50" s="68">
        <v>0.5</v>
      </c>
      <c r="I50" s="72">
        <v>2</v>
      </c>
      <c r="J50" s="78">
        <v>1.5</v>
      </c>
      <c r="K50" s="68">
        <v>0.5</v>
      </c>
      <c r="L50" s="79">
        <v>2</v>
      </c>
      <c r="M50" s="75"/>
      <c r="N50" s="70"/>
      <c r="O50" s="73"/>
      <c r="P50" s="78">
        <v>1.5</v>
      </c>
      <c r="Q50" s="68">
        <v>0.5</v>
      </c>
      <c r="R50" s="79">
        <v>2</v>
      </c>
    </row>
    <row r="51" spans="1:18" x14ac:dyDescent="0.25">
      <c r="A51" s="68" t="s">
        <v>288</v>
      </c>
      <c r="B51" s="69" t="s">
        <v>289</v>
      </c>
      <c r="C51" s="71" t="s">
        <v>290</v>
      </c>
      <c r="D51" s="80"/>
      <c r="E51" s="70"/>
      <c r="F51" s="81"/>
      <c r="G51" s="74">
        <v>1.5</v>
      </c>
      <c r="H51" s="68">
        <v>0.5</v>
      </c>
      <c r="I51" s="72">
        <v>2</v>
      </c>
      <c r="J51" s="78">
        <v>1.5</v>
      </c>
      <c r="K51" s="68">
        <v>0.5</v>
      </c>
      <c r="L51" s="79">
        <v>2</v>
      </c>
      <c r="M51" s="75"/>
      <c r="N51" s="70"/>
      <c r="O51" s="73"/>
      <c r="P51" s="78">
        <v>1.5</v>
      </c>
      <c r="Q51" s="68">
        <v>0.5</v>
      </c>
      <c r="R51" s="79">
        <v>2</v>
      </c>
    </row>
    <row r="52" spans="1:18" x14ac:dyDescent="0.25">
      <c r="A52" s="68" t="s">
        <v>177</v>
      </c>
      <c r="B52" s="69" t="s">
        <v>291</v>
      </c>
      <c r="C52" s="71" t="s">
        <v>292</v>
      </c>
      <c r="D52" s="80"/>
      <c r="E52" s="70"/>
      <c r="F52" s="81"/>
      <c r="G52" s="74">
        <v>1.5</v>
      </c>
      <c r="H52" s="68">
        <v>0.5</v>
      </c>
      <c r="I52" s="72">
        <v>2</v>
      </c>
      <c r="J52" s="78">
        <v>1.5</v>
      </c>
      <c r="K52" s="68">
        <v>0.5</v>
      </c>
      <c r="L52" s="79">
        <v>2</v>
      </c>
      <c r="M52" s="75"/>
      <c r="N52" s="70"/>
      <c r="O52" s="73"/>
      <c r="P52" s="78">
        <v>1.5</v>
      </c>
      <c r="Q52" s="68">
        <v>0.5</v>
      </c>
      <c r="R52" s="79">
        <v>2</v>
      </c>
    </row>
    <row r="53" spans="1:18" x14ac:dyDescent="0.25">
      <c r="A53" s="68" t="s">
        <v>29</v>
      </c>
      <c r="B53" s="69" t="s">
        <v>293</v>
      </c>
      <c r="C53" s="71" t="s">
        <v>294</v>
      </c>
      <c r="D53" s="80"/>
      <c r="E53" s="70"/>
      <c r="F53" s="81"/>
      <c r="G53" s="74">
        <v>1.5</v>
      </c>
      <c r="H53" s="68">
        <v>0.5</v>
      </c>
      <c r="I53" s="72">
        <v>2</v>
      </c>
      <c r="J53" s="78">
        <v>1.5</v>
      </c>
      <c r="K53" s="68">
        <v>0.5</v>
      </c>
      <c r="L53" s="79">
        <v>2</v>
      </c>
      <c r="M53" s="75"/>
      <c r="N53" s="70"/>
      <c r="O53" s="73"/>
      <c r="P53" s="78">
        <v>1.5</v>
      </c>
      <c r="Q53" s="68">
        <v>0.5</v>
      </c>
      <c r="R53" s="79">
        <v>2</v>
      </c>
    </row>
    <row r="54" spans="1:18" x14ac:dyDescent="0.25">
      <c r="A54" s="68" t="s">
        <v>295</v>
      </c>
      <c r="B54" s="69" t="s">
        <v>296</v>
      </c>
      <c r="C54" s="71" t="s">
        <v>297</v>
      </c>
      <c r="D54" s="80"/>
      <c r="E54" s="70"/>
      <c r="F54" s="81"/>
      <c r="G54" s="74">
        <v>2</v>
      </c>
      <c r="H54" s="68">
        <v>4</v>
      </c>
      <c r="I54" s="72">
        <v>6</v>
      </c>
      <c r="J54" s="78">
        <v>2</v>
      </c>
      <c r="K54" s="68">
        <v>4</v>
      </c>
      <c r="L54" s="79">
        <v>6</v>
      </c>
      <c r="M54" s="75"/>
      <c r="N54" s="70"/>
      <c r="O54" s="73"/>
      <c r="P54" s="78">
        <v>2</v>
      </c>
      <c r="Q54" s="68">
        <v>4</v>
      </c>
      <c r="R54" s="79">
        <v>6</v>
      </c>
    </row>
    <row r="55" spans="1:18" x14ac:dyDescent="0.25">
      <c r="A55" s="68" t="s">
        <v>240</v>
      </c>
      <c r="B55" s="69" t="s">
        <v>298</v>
      </c>
      <c r="C55" s="71" t="s">
        <v>299</v>
      </c>
      <c r="D55" s="80"/>
      <c r="E55" s="70"/>
      <c r="F55" s="81"/>
      <c r="G55" s="74">
        <v>2</v>
      </c>
      <c r="H55" s="68">
        <v>4</v>
      </c>
      <c r="I55" s="72">
        <v>6</v>
      </c>
      <c r="J55" s="78">
        <v>2</v>
      </c>
      <c r="K55" s="68">
        <v>4</v>
      </c>
      <c r="L55" s="79">
        <v>6</v>
      </c>
      <c r="M55" s="75"/>
      <c r="N55" s="70"/>
      <c r="O55" s="73"/>
      <c r="P55" s="78">
        <v>2</v>
      </c>
      <c r="Q55" s="68">
        <v>4</v>
      </c>
      <c r="R55" s="79">
        <v>6</v>
      </c>
    </row>
    <row r="56" spans="1:18" ht="15.75" thickBot="1" x14ac:dyDescent="0.3">
      <c r="A56" s="68" t="s">
        <v>300</v>
      </c>
      <c r="B56" s="69" t="s">
        <v>301</v>
      </c>
      <c r="C56" s="71" t="s">
        <v>302</v>
      </c>
      <c r="D56" s="85"/>
      <c r="E56" s="86"/>
      <c r="F56" s="87"/>
      <c r="G56" s="74">
        <v>1</v>
      </c>
      <c r="H56" s="68">
        <v>1</v>
      </c>
      <c r="I56" s="72">
        <v>2</v>
      </c>
      <c r="J56" s="82">
        <v>1</v>
      </c>
      <c r="K56" s="83">
        <v>1</v>
      </c>
      <c r="L56" s="84">
        <v>2</v>
      </c>
      <c r="M56" s="75"/>
      <c r="N56" s="70"/>
      <c r="O56" s="73"/>
      <c r="P56" s="82">
        <v>1</v>
      </c>
      <c r="Q56" s="83">
        <v>1</v>
      </c>
      <c r="R56" s="84">
        <v>2</v>
      </c>
    </row>
    <row r="57" spans="1:18" s="67" customFormat="1" x14ac:dyDescent="0.25">
      <c r="A57" s="1"/>
      <c r="D57" s="169" t="s">
        <v>164</v>
      </c>
      <c r="E57" s="170"/>
      <c r="F57" s="171"/>
      <c r="G57" s="172" t="s">
        <v>165</v>
      </c>
      <c r="H57" s="172"/>
      <c r="I57" s="172"/>
      <c r="J57" s="169" t="s">
        <v>166</v>
      </c>
      <c r="K57" s="170"/>
      <c r="L57" s="171"/>
      <c r="M57" s="172" t="s">
        <v>167</v>
      </c>
      <c r="N57" s="172"/>
      <c r="O57" s="172"/>
      <c r="P57" s="169" t="s">
        <v>168</v>
      </c>
      <c r="Q57" s="170"/>
      <c r="R57" s="171"/>
    </row>
    <row r="58" spans="1:18" s="67" customFormat="1" x14ac:dyDescent="0.25">
      <c r="A58" s="1"/>
      <c r="B58" s="67" t="s">
        <v>170</v>
      </c>
      <c r="C58" s="67" t="s">
        <v>83</v>
      </c>
      <c r="D58" s="76" t="s">
        <v>24</v>
      </c>
      <c r="E58" s="160" t="s">
        <v>172</v>
      </c>
      <c r="F58" s="77" t="s">
        <v>164</v>
      </c>
      <c r="G58" s="160" t="s">
        <v>24</v>
      </c>
      <c r="H58" s="160" t="s">
        <v>172</v>
      </c>
      <c r="I58" s="160" t="s">
        <v>165</v>
      </c>
      <c r="J58" s="76" t="s">
        <v>24</v>
      </c>
      <c r="K58" s="160" t="s">
        <v>172</v>
      </c>
      <c r="L58" s="77" t="s">
        <v>166</v>
      </c>
      <c r="M58" s="160" t="s">
        <v>24</v>
      </c>
      <c r="N58" s="160" t="s">
        <v>172</v>
      </c>
      <c r="O58" s="160" t="s">
        <v>167</v>
      </c>
      <c r="P58" s="76" t="s">
        <v>24</v>
      </c>
      <c r="Q58" s="160" t="s">
        <v>172</v>
      </c>
      <c r="R58" s="77" t="s">
        <v>168</v>
      </c>
    </row>
    <row r="59" spans="1:18" ht="15.75" thickBot="1" x14ac:dyDescent="0.3">
      <c r="A59" s="68" t="s">
        <v>303</v>
      </c>
      <c r="B59" s="69" t="s">
        <v>83</v>
      </c>
      <c r="C59" s="71" t="s">
        <v>304</v>
      </c>
      <c r="D59" s="85"/>
      <c r="E59" s="86"/>
      <c r="F59" s="87"/>
      <c r="G59" s="88">
        <v>4</v>
      </c>
      <c r="H59" s="83">
        <v>0</v>
      </c>
      <c r="I59" s="89">
        <v>4</v>
      </c>
      <c r="J59" s="82">
        <v>4</v>
      </c>
      <c r="K59" s="83">
        <v>0</v>
      </c>
      <c r="L59" s="84">
        <v>4</v>
      </c>
      <c r="M59" s="90"/>
      <c r="N59" s="86"/>
      <c r="O59" s="91"/>
      <c r="P59" s="82">
        <v>4</v>
      </c>
      <c r="Q59" s="83">
        <v>0</v>
      </c>
      <c r="R59" s="84">
        <v>4</v>
      </c>
    </row>
  </sheetData>
  <mergeCells count="20">
    <mergeCell ref="D31:F31"/>
    <mergeCell ref="G31:I31"/>
    <mergeCell ref="J31:L31"/>
    <mergeCell ref="M31:O31"/>
    <mergeCell ref="P31:R31"/>
    <mergeCell ref="D1:F1"/>
    <mergeCell ref="G1:I1"/>
    <mergeCell ref="J1:L1"/>
    <mergeCell ref="M1:O1"/>
    <mergeCell ref="P1:R1"/>
    <mergeCell ref="D57:F57"/>
    <mergeCell ref="G57:I57"/>
    <mergeCell ref="J57:L57"/>
    <mergeCell ref="M57:O57"/>
    <mergeCell ref="P57:R57"/>
    <mergeCell ref="D47:F47"/>
    <mergeCell ref="G47:I47"/>
    <mergeCell ref="J47:L47"/>
    <mergeCell ref="M47:O47"/>
    <mergeCell ref="P47:R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6" workbookViewId="0">
      <selection activeCell="P13" sqref="P13"/>
    </sheetView>
  </sheetViews>
  <sheetFormatPr defaultRowHeight="12.75" x14ac:dyDescent="0.2"/>
  <cols>
    <col min="1" max="1" width="9.42578125" style="92" bestFit="1" customWidth="1"/>
    <col min="2" max="2" width="3.85546875" style="98" bestFit="1" customWidth="1"/>
    <col min="3" max="3" width="3.28515625" style="93" bestFit="1" customWidth="1"/>
    <col min="4" max="4" width="7.28515625" style="98" hidden="1" customWidth="1"/>
    <col min="5" max="6" width="5.42578125" style="128" bestFit="1" customWidth="1"/>
    <col min="7" max="9" width="3.28515625" style="98" bestFit="1" customWidth="1"/>
    <col min="10" max="10" width="4.85546875" style="98" bestFit="1" customWidth="1"/>
    <col min="11" max="11" width="17.28515625" style="98" customWidth="1"/>
    <col min="12" max="12" width="42" style="98" customWidth="1"/>
    <col min="13" max="13" width="14" style="98" customWidth="1"/>
    <col min="14" max="14" width="14.7109375" style="185" customWidth="1"/>
    <col min="15" max="16384" width="9.140625" style="98"/>
  </cols>
  <sheetData>
    <row r="1" spans="1:14" s="153" customFormat="1" ht="67.5" thickBot="1" x14ac:dyDescent="0.3">
      <c r="A1" s="152" t="s">
        <v>1</v>
      </c>
      <c r="B1" s="153" t="s">
        <v>305</v>
      </c>
      <c r="C1" s="153" t="s">
        <v>2</v>
      </c>
      <c r="D1" s="154" t="s">
        <v>3</v>
      </c>
      <c r="E1" s="155" t="s">
        <v>306</v>
      </c>
      <c r="F1" s="155" t="s">
        <v>307</v>
      </c>
      <c r="G1" s="153" t="s">
        <v>5</v>
      </c>
      <c r="H1" s="153" t="s">
        <v>308</v>
      </c>
      <c r="I1" s="153" t="s">
        <v>309</v>
      </c>
      <c r="J1" s="153" t="s">
        <v>310</v>
      </c>
      <c r="K1" s="153" t="s">
        <v>170</v>
      </c>
      <c r="L1" s="153" t="s">
        <v>311</v>
      </c>
      <c r="M1" s="153" t="s">
        <v>7</v>
      </c>
      <c r="N1" s="175" t="s">
        <v>10</v>
      </c>
    </row>
    <row r="2" spans="1:14" x14ac:dyDescent="0.2">
      <c r="A2" s="94">
        <v>43186</v>
      </c>
      <c r="B2" s="95">
        <f>WEEKDAY(A2)</f>
        <v>3</v>
      </c>
      <c r="C2" s="97" t="s">
        <v>30</v>
      </c>
      <c r="D2" s="95" t="s">
        <v>312</v>
      </c>
      <c r="E2" s="96">
        <v>0.75</v>
      </c>
      <c r="F2" s="96">
        <v>0.83333333333333337</v>
      </c>
      <c r="G2" s="97">
        <v>2</v>
      </c>
      <c r="H2" s="97">
        <v>2</v>
      </c>
      <c r="I2" s="97"/>
      <c r="J2" s="97" t="s">
        <v>247</v>
      </c>
      <c r="K2" s="134" t="s">
        <v>248</v>
      </c>
      <c r="L2" s="135" t="s">
        <v>249</v>
      </c>
      <c r="M2" s="148"/>
      <c r="N2" s="176" t="s">
        <v>313</v>
      </c>
    </row>
    <row r="3" spans="1:14" x14ac:dyDescent="0.2">
      <c r="A3" s="99"/>
      <c r="B3" s="100"/>
      <c r="C3" s="130"/>
      <c r="D3" s="100"/>
      <c r="E3" s="101">
        <v>0.83333333333333337</v>
      </c>
      <c r="F3" s="101">
        <v>0.875</v>
      </c>
      <c r="G3" s="102">
        <v>1</v>
      </c>
      <c r="H3" s="102">
        <v>1</v>
      </c>
      <c r="I3" s="102"/>
      <c r="J3" s="102" t="s">
        <v>250</v>
      </c>
      <c r="K3" s="136" t="s">
        <v>251</v>
      </c>
      <c r="L3" s="137" t="s">
        <v>252</v>
      </c>
      <c r="M3" s="149"/>
      <c r="N3" s="177"/>
    </row>
    <row r="4" spans="1:14" ht="13.5" thickBot="1" x14ac:dyDescent="0.25">
      <c r="A4" s="103"/>
      <c r="B4" s="104"/>
      <c r="C4" s="131"/>
      <c r="D4" s="104"/>
      <c r="E4" s="105">
        <v>0.875</v>
      </c>
      <c r="F4" s="105">
        <v>0.91666666666666663</v>
      </c>
      <c r="G4" s="106">
        <v>1</v>
      </c>
      <c r="H4" s="106">
        <v>1</v>
      </c>
      <c r="I4" s="106"/>
      <c r="J4" s="106" t="s">
        <v>117</v>
      </c>
      <c r="K4" s="138" t="s">
        <v>253</v>
      </c>
      <c r="L4" s="139" t="s">
        <v>254</v>
      </c>
      <c r="M4" s="150"/>
      <c r="N4" s="178"/>
    </row>
    <row r="5" spans="1:14" ht="13.5" thickBot="1" x14ac:dyDescent="0.25">
      <c r="A5" s="107">
        <v>43188</v>
      </c>
      <c r="B5" s="108">
        <f>WEEKDAY(A5)</f>
        <v>5</v>
      </c>
      <c r="C5" s="111" t="s">
        <v>12</v>
      </c>
      <c r="D5" s="108" t="s">
        <v>314</v>
      </c>
      <c r="E5" s="110">
        <v>0.75</v>
      </c>
      <c r="F5" s="110">
        <v>0.91666666666666663</v>
      </c>
      <c r="G5" s="111">
        <v>4</v>
      </c>
      <c r="H5" s="111"/>
      <c r="I5" s="111">
        <v>4</v>
      </c>
      <c r="J5" s="111" t="s">
        <v>247</v>
      </c>
      <c r="K5" s="140" t="s">
        <v>248</v>
      </c>
      <c r="L5" s="141" t="s">
        <v>249</v>
      </c>
      <c r="M5" s="141"/>
      <c r="N5" s="179" t="s">
        <v>313</v>
      </c>
    </row>
    <row r="6" spans="1:14" s="117" customFormat="1" x14ac:dyDescent="0.2">
      <c r="A6" s="112">
        <v>43198</v>
      </c>
      <c r="B6" s="113">
        <f>WEEKDAY(A6)</f>
        <v>1</v>
      </c>
      <c r="C6" s="116" t="s">
        <v>12</v>
      </c>
      <c r="D6" s="114" t="s">
        <v>315</v>
      </c>
      <c r="E6" s="115">
        <v>0.35416666666666669</v>
      </c>
      <c r="F6" s="115">
        <v>0.47916666666666669</v>
      </c>
      <c r="G6" s="116">
        <v>3</v>
      </c>
      <c r="H6" s="116"/>
      <c r="I6" s="116">
        <v>3</v>
      </c>
      <c r="J6" s="116" t="s">
        <v>250</v>
      </c>
      <c r="K6" s="142" t="s">
        <v>251</v>
      </c>
      <c r="L6" s="143" t="s">
        <v>252</v>
      </c>
      <c r="M6" s="151"/>
      <c r="N6" s="180" t="s">
        <v>326</v>
      </c>
    </row>
    <row r="7" spans="1:14" s="117" customFormat="1" ht="13.5" thickBot="1" x14ac:dyDescent="0.25">
      <c r="A7" s="118"/>
      <c r="B7" s="119"/>
      <c r="C7" s="132"/>
      <c r="D7" s="119"/>
      <c r="E7" s="120">
        <v>0.52083333333333337</v>
      </c>
      <c r="F7" s="120">
        <v>0.64583333333333337</v>
      </c>
      <c r="G7" s="121">
        <v>3</v>
      </c>
      <c r="H7" s="121"/>
      <c r="I7" s="121">
        <v>3</v>
      </c>
      <c r="J7" s="121" t="s">
        <v>117</v>
      </c>
      <c r="K7" s="144" t="s">
        <v>253</v>
      </c>
      <c r="L7" s="145" t="s">
        <v>254</v>
      </c>
      <c r="M7" s="147"/>
      <c r="N7" s="181" t="s">
        <v>326</v>
      </c>
    </row>
    <row r="8" spans="1:14" ht="39" thickBot="1" x14ac:dyDescent="0.25">
      <c r="A8" s="107">
        <v>43200</v>
      </c>
      <c r="B8" s="108">
        <f>WEEKDAY(A8)</f>
        <v>3</v>
      </c>
      <c r="C8" s="111" t="s">
        <v>24</v>
      </c>
      <c r="D8" s="109" t="s">
        <v>312</v>
      </c>
      <c r="E8" s="122">
        <v>0.75</v>
      </c>
      <c r="F8" s="122">
        <v>0.875</v>
      </c>
      <c r="G8" s="111">
        <v>3</v>
      </c>
      <c r="H8" s="111">
        <v>3</v>
      </c>
      <c r="I8" s="111"/>
      <c r="J8" s="111" t="s">
        <v>123</v>
      </c>
      <c r="K8" s="140" t="s">
        <v>213</v>
      </c>
      <c r="L8" s="141" t="s">
        <v>257</v>
      </c>
      <c r="M8" s="156" t="s">
        <v>316</v>
      </c>
      <c r="N8" s="179" t="s">
        <v>317</v>
      </c>
    </row>
    <row r="9" spans="1:14" ht="39" thickBot="1" x14ac:dyDescent="0.25">
      <c r="A9" s="107">
        <v>43202</v>
      </c>
      <c r="B9" s="108">
        <f>WEEKDAY(A9)</f>
        <v>5</v>
      </c>
      <c r="C9" s="111" t="s">
        <v>30</v>
      </c>
      <c r="D9" s="109" t="s">
        <v>314</v>
      </c>
      <c r="E9" s="122">
        <v>0.75</v>
      </c>
      <c r="F9" s="122">
        <v>0.875</v>
      </c>
      <c r="G9" s="111">
        <v>3</v>
      </c>
      <c r="H9" s="111">
        <v>3</v>
      </c>
      <c r="I9" s="111"/>
      <c r="J9" s="111" t="s">
        <v>123</v>
      </c>
      <c r="K9" s="140" t="s">
        <v>213</v>
      </c>
      <c r="L9" s="141" t="s">
        <v>257</v>
      </c>
      <c r="M9" s="156" t="s">
        <v>316</v>
      </c>
      <c r="N9" s="182" t="s">
        <v>332</v>
      </c>
    </row>
    <row r="10" spans="1:14" s="117" customFormat="1" ht="38.25" x14ac:dyDescent="0.2">
      <c r="A10" s="112">
        <v>43205</v>
      </c>
      <c r="B10" s="113">
        <f>WEEKDAY(A10)</f>
        <v>1</v>
      </c>
      <c r="C10" s="116" t="s">
        <v>30</v>
      </c>
      <c r="D10" s="114" t="s">
        <v>315</v>
      </c>
      <c r="E10" s="115">
        <v>0.35416666666666669</v>
      </c>
      <c r="F10" s="115">
        <v>0.5</v>
      </c>
      <c r="G10" s="116">
        <v>7</v>
      </c>
      <c r="H10" s="116"/>
      <c r="I10" s="116">
        <v>7</v>
      </c>
      <c r="J10" s="116" t="s">
        <v>123</v>
      </c>
      <c r="K10" s="142" t="s">
        <v>213</v>
      </c>
      <c r="L10" s="143" t="s">
        <v>257</v>
      </c>
      <c r="M10" s="151" t="s">
        <v>319</v>
      </c>
      <c r="N10" s="173" t="s">
        <v>335</v>
      </c>
    </row>
    <row r="11" spans="1:14" s="117" customFormat="1" ht="39" thickBot="1" x14ac:dyDescent="0.25">
      <c r="A11" s="118"/>
      <c r="B11" s="123"/>
      <c r="C11" s="132"/>
      <c r="D11" s="119"/>
      <c r="E11" s="120">
        <v>0.54166666666666663</v>
      </c>
      <c r="F11" s="120">
        <v>0.6875</v>
      </c>
      <c r="G11" s="124"/>
      <c r="H11" s="124"/>
      <c r="I11" s="124"/>
      <c r="J11" s="124"/>
      <c r="K11" s="146"/>
      <c r="L11" s="147"/>
      <c r="M11" s="147" t="s">
        <v>319</v>
      </c>
      <c r="N11" s="174"/>
    </row>
    <row r="12" spans="1:14" ht="13.5" thickBot="1" x14ac:dyDescent="0.25">
      <c r="A12" s="107">
        <v>43207</v>
      </c>
      <c r="B12" s="108">
        <f>WEEKDAY(A12)</f>
        <v>3</v>
      </c>
      <c r="C12" s="111" t="s">
        <v>12</v>
      </c>
      <c r="D12" s="109" t="s">
        <v>320</v>
      </c>
      <c r="E12" s="122">
        <v>0.75</v>
      </c>
      <c r="F12" s="122">
        <v>0.91666666666666663</v>
      </c>
      <c r="G12" s="111">
        <v>4</v>
      </c>
      <c r="H12" s="111">
        <v>2</v>
      </c>
      <c r="I12" s="111">
        <v>2</v>
      </c>
      <c r="J12" s="111" t="s">
        <v>151</v>
      </c>
      <c r="K12" s="140" t="s">
        <v>144</v>
      </c>
      <c r="L12" s="141" t="s">
        <v>261</v>
      </c>
      <c r="M12" s="141" t="s">
        <v>316</v>
      </c>
      <c r="N12" s="179" t="s">
        <v>313</v>
      </c>
    </row>
    <row r="13" spans="1:14" s="117" customFormat="1" ht="25.5" x14ac:dyDescent="0.2">
      <c r="A13" s="112">
        <v>43212</v>
      </c>
      <c r="B13" s="113">
        <f>WEEKDAY(A13)</f>
        <v>1</v>
      </c>
      <c r="C13" s="116" t="s">
        <v>24</v>
      </c>
      <c r="D13" s="114" t="s">
        <v>315</v>
      </c>
      <c r="E13" s="115">
        <v>0.35416666666666669</v>
      </c>
      <c r="F13" s="115">
        <v>0.52083333333333337</v>
      </c>
      <c r="G13" s="116">
        <v>8</v>
      </c>
      <c r="H13" s="116">
        <v>2</v>
      </c>
      <c r="I13" s="116">
        <v>6</v>
      </c>
      <c r="J13" s="116" t="s">
        <v>262</v>
      </c>
      <c r="K13" s="142" t="s">
        <v>263</v>
      </c>
      <c r="L13" s="143" t="s">
        <v>264</v>
      </c>
      <c r="M13" s="151" t="s">
        <v>316</v>
      </c>
      <c r="N13" s="183" t="s">
        <v>337</v>
      </c>
    </row>
    <row r="14" spans="1:14" s="117" customFormat="1" ht="13.5" thickBot="1" x14ac:dyDescent="0.25">
      <c r="A14" s="118"/>
      <c r="B14" s="123"/>
      <c r="C14" s="132"/>
      <c r="D14" s="119"/>
      <c r="E14" s="120">
        <v>0.5625</v>
      </c>
      <c r="F14" s="120">
        <v>0.72916666666666663</v>
      </c>
      <c r="G14" s="121"/>
      <c r="H14" s="121"/>
      <c r="I14" s="121"/>
      <c r="J14" s="121"/>
      <c r="K14" s="144"/>
      <c r="L14" s="145"/>
      <c r="M14" s="147" t="s">
        <v>316</v>
      </c>
      <c r="N14" s="157" t="s">
        <v>47</v>
      </c>
    </row>
    <row r="15" spans="1:14" ht="13.5" thickBot="1" x14ac:dyDescent="0.25">
      <c r="A15" s="107">
        <v>43214</v>
      </c>
      <c r="B15" s="108">
        <f>WEEKDAY(A15)</f>
        <v>3</v>
      </c>
      <c r="C15" s="111" t="s">
        <v>30</v>
      </c>
      <c r="D15" s="109" t="s">
        <v>320</v>
      </c>
      <c r="E15" s="122">
        <v>0.75</v>
      </c>
      <c r="F15" s="122">
        <v>0.91666666666666663</v>
      </c>
      <c r="G15" s="111">
        <v>4</v>
      </c>
      <c r="H15" s="111">
        <v>2</v>
      </c>
      <c r="I15" s="111">
        <v>2</v>
      </c>
      <c r="J15" s="111" t="s">
        <v>157</v>
      </c>
      <c r="K15" s="140" t="s">
        <v>265</v>
      </c>
      <c r="L15" s="141" t="s">
        <v>321</v>
      </c>
      <c r="M15" s="141" t="s">
        <v>316</v>
      </c>
      <c r="N15" s="179" t="s">
        <v>336</v>
      </c>
    </row>
    <row r="16" spans="1:14" s="117" customFormat="1" ht="25.5" x14ac:dyDescent="0.2">
      <c r="A16" s="112">
        <v>43219</v>
      </c>
      <c r="B16" s="113">
        <f>WEEKDAY(A16)</f>
        <v>1</v>
      </c>
      <c r="C16" s="116" t="s">
        <v>12</v>
      </c>
      <c r="D16" s="114" t="s">
        <v>315</v>
      </c>
      <c r="E16" s="115">
        <v>0.35416666666666669</v>
      </c>
      <c r="F16" s="115">
        <v>0.52083333333333337</v>
      </c>
      <c r="G16" s="116">
        <v>4</v>
      </c>
      <c r="H16" s="116">
        <v>1</v>
      </c>
      <c r="I16" s="116">
        <v>3</v>
      </c>
      <c r="J16" s="116" t="s">
        <v>267</v>
      </c>
      <c r="K16" s="142" t="s">
        <v>268</v>
      </c>
      <c r="L16" s="143" t="s">
        <v>269</v>
      </c>
      <c r="M16" s="151" t="s">
        <v>322</v>
      </c>
      <c r="N16" s="180" t="s">
        <v>325</v>
      </c>
    </row>
    <row r="17" spans="1:14" s="117" customFormat="1" ht="26.25" thickBot="1" x14ac:dyDescent="0.25">
      <c r="A17" s="118"/>
      <c r="B17" s="119"/>
      <c r="C17" s="132"/>
      <c r="D17" s="119"/>
      <c r="E17" s="120">
        <v>0.5625</v>
      </c>
      <c r="F17" s="120">
        <v>0.64583333333333337</v>
      </c>
      <c r="G17" s="121">
        <v>2</v>
      </c>
      <c r="H17" s="121">
        <v>1</v>
      </c>
      <c r="I17" s="121">
        <v>1</v>
      </c>
      <c r="J17" s="121" t="s">
        <v>145</v>
      </c>
      <c r="K17" s="144" t="s">
        <v>270</v>
      </c>
      <c r="L17" s="145" t="s">
        <v>271</v>
      </c>
      <c r="M17" s="147"/>
      <c r="N17" s="157"/>
    </row>
    <row r="18" spans="1:14" ht="13.5" thickBot="1" x14ac:dyDescent="0.25">
      <c r="A18" s="107">
        <v>43221</v>
      </c>
      <c r="B18" s="108">
        <f>WEEKDAY(A18)</f>
        <v>3</v>
      </c>
      <c r="C18" s="111" t="s">
        <v>24</v>
      </c>
      <c r="D18" s="109" t="s">
        <v>320</v>
      </c>
      <c r="E18" s="122">
        <v>0.75</v>
      </c>
      <c r="F18" s="122">
        <v>0.91666666666666663</v>
      </c>
      <c r="G18" s="111">
        <v>4</v>
      </c>
      <c r="H18" s="111">
        <v>2</v>
      </c>
      <c r="I18" s="111">
        <v>2</v>
      </c>
      <c r="J18" s="111" t="s">
        <v>272</v>
      </c>
      <c r="K18" s="140" t="s">
        <v>273</v>
      </c>
      <c r="L18" s="141" t="s">
        <v>274</v>
      </c>
      <c r="M18" s="141" t="s">
        <v>322</v>
      </c>
      <c r="N18" s="179" t="s">
        <v>325</v>
      </c>
    </row>
    <row r="19" spans="1:14" ht="39" thickBot="1" x14ac:dyDescent="0.25">
      <c r="A19" s="107">
        <v>43223</v>
      </c>
      <c r="B19" s="108">
        <f>WEEKDAY(A19)</f>
        <v>5</v>
      </c>
      <c r="C19" s="111" t="s">
        <v>30</v>
      </c>
      <c r="D19" s="109" t="s">
        <v>320</v>
      </c>
      <c r="E19" s="122">
        <v>0.75</v>
      </c>
      <c r="F19" s="122">
        <v>0.91666666666666663</v>
      </c>
      <c r="G19" s="111">
        <v>4</v>
      </c>
      <c r="H19" s="111">
        <v>1</v>
      </c>
      <c r="I19" s="111">
        <v>3</v>
      </c>
      <c r="J19" s="111" t="s">
        <v>275</v>
      </c>
      <c r="K19" s="140" t="s">
        <v>276</v>
      </c>
      <c r="L19" s="141" t="s">
        <v>277</v>
      </c>
      <c r="M19" s="141" t="s">
        <v>323</v>
      </c>
      <c r="N19" s="184" t="s">
        <v>333</v>
      </c>
    </row>
    <row r="20" spans="1:14" s="117" customFormat="1" x14ac:dyDescent="0.2">
      <c r="A20" s="112">
        <v>43226</v>
      </c>
      <c r="B20" s="113">
        <f>WEEKDAY(A20)</f>
        <v>1</v>
      </c>
      <c r="C20" s="116" t="s">
        <v>30</v>
      </c>
      <c r="D20" s="114" t="s">
        <v>315</v>
      </c>
      <c r="E20" s="115">
        <v>0.35416666666666669</v>
      </c>
      <c r="F20" s="115">
        <v>0.52083333333333337</v>
      </c>
      <c r="G20" s="116">
        <v>8</v>
      </c>
      <c r="H20" s="116">
        <v>1</v>
      </c>
      <c r="I20" s="116">
        <v>7</v>
      </c>
      <c r="J20" s="116" t="s">
        <v>278</v>
      </c>
      <c r="K20" s="142" t="s">
        <v>279</v>
      </c>
      <c r="L20" s="143" t="s">
        <v>280</v>
      </c>
      <c r="M20" s="151" t="s">
        <v>324</v>
      </c>
      <c r="N20" s="180" t="s">
        <v>330</v>
      </c>
    </row>
    <row r="21" spans="1:14" s="117" customFormat="1" ht="13.5" thickBot="1" x14ac:dyDescent="0.25">
      <c r="A21" s="118"/>
      <c r="B21" s="123"/>
      <c r="C21" s="132"/>
      <c r="D21" s="119"/>
      <c r="E21" s="120">
        <v>0.5625</v>
      </c>
      <c r="F21" s="120">
        <v>0.72916666666666663</v>
      </c>
      <c r="G21" s="124"/>
      <c r="H21" s="124"/>
      <c r="I21" s="124"/>
      <c r="J21" s="124"/>
      <c r="K21" s="146"/>
      <c r="L21" s="147"/>
      <c r="M21" s="147" t="s">
        <v>324</v>
      </c>
      <c r="N21" s="181" t="s">
        <v>327</v>
      </c>
    </row>
    <row r="22" spans="1:14" ht="26.25" thickBot="1" x14ac:dyDescent="0.25">
      <c r="A22" s="107">
        <v>43228</v>
      </c>
      <c r="B22" s="108">
        <f>WEEKDAY(A22)</f>
        <v>3</v>
      </c>
      <c r="C22" s="111" t="s">
        <v>12</v>
      </c>
      <c r="D22" s="109" t="s">
        <v>312</v>
      </c>
      <c r="E22" s="122">
        <v>0.75</v>
      </c>
      <c r="F22" s="122">
        <v>0.91666666666666663</v>
      </c>
      <c r="G22" s="111">
        <v>2</v>
      </c>
      <c r="H22" s="111">
        <v>2</v>
      </c>
      <c r="I22" s="111"/>
      <c r="J22" s="111" t="s">
        <v>138</v>
      </c>
      <c r="K22" s="140" t="s">
        <v>255</v>
      </c>
      <c r="L22" s="141" t="s">
        <v>256</v>
      </c>
      <c r="M22" s="141" t="s">
        <v>316</v>
      </c>
      <c r="N22" s="179" t="s">
        <v>331</v>
      </c>
    </row>
    <row r="23" spans="1:14" ht="26.25" thickBot="1" x14ac:dyDescent="0.25">
      <c r="A23" s="107">
        <v>43230</v>
      </c>
      <c r="B23" s="108">
        <f>WEEKDAY(A23)</f>
        <v>5</v>
      </c>
      <c r="C23" s="111" t="s">
        <v>24</v>
      </c>
      <c r="D23" s="109" t="s">
        <v>314</v>
      </c>
      <c r="E23" s="122">
        <v>0.75</v>
      </c>
      <c r="F23" s="122">
        <v>0.91666666666666663</v>
      </c>
      <c r="G23" s="111">
        <v>2</v>
      </c>
      <c r="H23" s="111">
        <v>2</v>
      </c>
      <c r="I23" s="111"/>
      <c r="J23" s="111" t="s">
        <v>258</v>
      </c>
      <c r="K23" s="140" t="s">
        <v>259</v>
      </c>
      <c r="L23" s="141" t="s">
        <v>260</v>
      </c>
      <c r="M23" s="141" t="s">
        <v>316</v>
      </c>
      <c r="N23" s="179" t="s">
        <v>328</v>
      </c>
    </row>
    <row r="24" spans="1:14" s="117" customFormat="1" ht="38.25" x14ac:dyDescent="0.2">
      <c r="A24" s="112">
        <v>43233</v>
      </c>
      <c r="B24" s="113">
        <f>WEEKDAY(A24)</f>
        <v>1</v>
      </c>
      <c r="C24" s="116" t="s">
        <v>24</v>
      </c>
      <c r="D24" s="114" t="s">
        <v>315</v>
      </c>
      <c r="E24" s="115">
        <v>0.35416666666666669</v>
      </c>
      <c r="F24" s="115">
        <v>0.5</v>
      </c>
      <c r="G24" s="116">
        <v>7</v>
      </c>
      <c r="H24" s="116"/>
      <c r="I24" s="116">
        <v>7</v>
      </c>
      <c r="J24" s="116" t="s">
        <v>123</v>
      </c>
      <c r="K24" s="142" t="s">
        <v>213</v>
      </c>
      <c r="L24" s="143" t="s">
        <v>257</v>
      </c>
      <c r="M24" s="151" t="s">
        <v>319</v>
      </c>
      <c r="N24" s="183" t="s">
        <v>329</v>
      </c>
    </row>
    <row r="25" spans="1:14" s="117" customFormat="1" ht="39" thickBot="1" x14ac:dyDescent="0.25">
      <c r="A25" s="118"/>
      <c r="B25" s="123"/>
      <c r="C25" s="132"/>
      <c r="D25" s="119"/>
      <c r="E25" s="120">
        <v>0.54166666666666663</v>
      </c>
      <c r="F25" s="120">
        <v>0.6875</v>
      </c>
      <c r="G25" s="124"/>
      <c r="H25" s="124"/>
      <c r="I25" s="124"/>
      <c r="J25" s="124"/>
      <c r="K25" s="146"/>
      <c r="L25" s="147"/>
      <c r="M25" s="147" t="s">
        <v>319</v>
      </c>
      <c r="N25" s="157" t="s">
        <v>47</v>
      </c>
    </row>
    <row r="26" spans="1:14" ht="26.25" thickBot="1" x14ac:dyDescent="0.25">
      <c r="A26" s="125">
        <v>43235</v>
      </c>
      <c r="B26" s="108">
        <f>WEEKDAY(A26)</f>
        <v>3</v>
      </c>
      <c r="C26" s="133" t="s">
        <v>30</v>
      </c>
      <c r="D26" s="126" t="s">
        <v>312</v>
      </c>
      <c r="E26" s="127">
        <v>0.75</v>
      </c>
      <c r="F26" s="122">
        <v>0.91666666666666663</v>
      </c>
      <c r="G26" s="111">
        <v>4</v>
      </c>
      <c r="H26" s="111"/>
      <c r="I26" s="111">
        <v>4</v>
      </c>
      <c r="J26" s="111" t="s">
        <v>138</v>
      </c>
      <c r="K26" s="140" t="s">
        <v>255</v>
      </c>
      <c r="L26" s="141" t="s">
        <v>256</v>
      </c>
      <c r="M26" s="141" t="s">
        <v>316</v>
      </c>
      <c r="N26" s="179" t="s">
        <v>318</v>
      </c>
    </row>
    <row r="27" spans="1:14" ht="26.25" thickBot="1" x14ac:dyDescent="0.25">
      <c r="A27" s="125">
        <v>43237</v>
      </c>
      <c r="B27" s="108">
        <f>WEEKDAY(A27)</f>
        <v>5</v>
      </c>
      <c r="C27" s="133" t="s">
        <v>12</v>
      </c>
      <c r="D27" s="126" t="s">
        <v>314</v>
      </c>
      <c r="E27" s="127">
        <v>0.75</v>
      </c>
      <c r="F27" s="122">
        <v>0.91666666666666663</v>
      </c>
      <c r="G27" s="111">
        <v>4</v>
      </c>
      <c r="H27" s="111"/>
      <c r="I27" s="111">
        <v>4</v>
      </c>
      <c r="J27" s="111" t="s">
        <v>258</v>
      </c>
      <c r="K27" s="140" t="s">
        <v>259</v>
      </c>
      <c r="L27" s="141" t="s">
        <v>260</v>
      </c>
      <c r="M27" s="141" t="s">
        <v>316</v>
      </c>
      <c r="N27" s="184" t="s">
        <v>334</v>
      </c>
    </row>
    <row r="28" spans="1:14" ht="13.5" thickBot="1" x14ac:dyDescent="0.25">
      <c r="G28" s="129">
        <f>SUM(G2:G27)</f>
        <v>84</v>
      </c>
    </row>
  </sheetData>
  <mergeCells count="1">
    <mergeCell ref="N10:N1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FF2</vt:lpstr>
      <vt:lpstr>Recommended Hours</vt:lpstr>
      <vt:lpstr>FF2T 2018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Price</dc:creator>
  <cp:keywords/>
  <dc:description/>
  <cp:lastModifiedBy>Robert Hanmer</cp:lastModifiedBy>
  <cp:revision/>
  <cp:lastPrinted>2018-03-26T14:49:39Z</cp:lastPrinted>
  <dcterms:created xsi:type="dcterms:W3CDTF">2015-08-05T12:37:51Z</dcterms:created>
  <dcterms:modified xsi:type="dcterms:W3CDTF">2018-03-29T15:03:44Z</dcterms:modified>
  <cp:category/>
  <cp:contentStatus/>
</cp:coreProperties>
</file>